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fcx365-my.sharepoint.com/personal/rgardner_fmi_com/Documents/- ESG Relations/_FCX published ESG reports/Climate Report/2020 Climate Report/FINAL docs/2020 Climate Report/"/>
    </mc:Choice>
  </mc:AlternateContent>
  <xr:revisionPtr revIDLastSave="3" documentId="8_{5BD1ECD8-553B-4030-BEC5-956E0BC0AE78}" xr6:coauthVersionLast="45" xr6:coauthVersionMax="45" xr10:uidLastSave="{36A70AD6-2273-49EC-986E-499FA968F122}"/>
  <bookViews>
    <workbookView xWindow="22932" yWindow="-108" windowWidth="23256" windowHeight="12576" tabRatio="800" xr2:uid="{00000000-000D-0000-FFFF-FFFF00000000}"/>
  </bookViews>
  <sheets>
    <sheet name="About this Report" sheetId="81" r:id="rId1"/>
    <sheet name="Index" sheetId="102" r:id="rId2"/>
    <sheet name="References" sheetId="82" r:id="rId3"/>
    <sheet name="GHG Emissions" sheetId="107" r:id="rId4"/>
    <sheet name="GHG Emissions - 2030 Targets" sheetId="111" r:id="rId5"/>
    <sheet name="Energy Consumption - by site" sheetId="113" r:id="rId6"/>
    <sheet name="2020 Energy Consumption - Type" sheetId="112" r:id="rId7"/>
    <sheet name="2020 Indirect Energy - Source" sheetId="115" r:id="rId8"/>
    <sheet name="2020 Direct Energy - Source" sheetId="116" r:id="rId9"/>
    <sheet name="2020 Energy Use - Type" sheetId="110" r:id="rId10"/>
    <sheet name="Air Emissions" sheetId="85" r:id="rId11"/>
    <sheet name="Environmental Events" sheetId="91" r:id="rId12"/>
    <sheet name="Water" sheetId="86" r:id="rId13"/>
    <sheet name="Land" sheetId="90" r:id="rId14"/>
    <sheet name="Tailings Impoundments" sheetId="88" r:id="rId15"/>
    <sheet name="Mining.Mineral Processing Waste" sheetId="89" r:id="rId16"/>
    <sheet name="Health &amp; Safety" sheetId="93" r:id="rId17"/>
    <sheet name="Workforce" sheetId="94" r:id="rId18"/>
    <sheet name="Communities" sheetId="95" r:id="rId19"/>
    <sheet name="Human Rights" sheetId="92" r:id="rId20"/>
    <sheet name="Business Ethics" sheetId="96" r:id="rId21"/>
    <sheet name="Economic Value Contribution" sheetId="97" r:id="rId22"/>
    <sheet name="SASB" sheetId="99" r:id="rId23"/>
    <sheet name="GRI Index; SDGs" sheetId="98" r:id="rId24"/>
    <sheet name="ICMM" sheetId="100" r:id="rId25"/>
  </sheets>
  <definedNames>
    <definedName name="_xlnm._FilterDatabase" localSheetId="23" hidden="1">'GRI Index; SDGs'!$B$5:$G$207</definedName>
    <definedName name="_xlnm._FilterDatabase" localSheetId="24" hidden="1">ICMM!$B$5:$F$43</definedName>
    <definedName name="_xlnm._FilterDatabase" localSheetId="1" hidden="1">Index!$B$5:$B$5</definedName>
    <definedName name="_xlnm._FilterDatabase" localSheetId="2" hidden="1">References!$B$5:$C$26</definedName>
    <definedName name="_xlnm._FilterDatabase" localSheetId="22" hidden="1">SASB!$B$5:$G$18</definedName>
    <definedName name="_xlnm.Print_Area" localSheetId="8">'2020 Direct Energy - Source'!$B$1:$M$32</definedName>
    <definedName name="_xlnm.Print_Area" localSheetId="6">'2020 Energy Consumption - Type'!$B$1:$L$31</definedName>
    <definedName name="_xlnm.Print_Area" localSheetId="9">'2020 Energy Use - Type'!$B$1:$J$19</definedName>
    <definedName name="_xlnm.Print_Area" localSheetId="7">'2020 Indirect Energy - Source'!$B$1:$M$30</definedName>
    <definedName name="_xlnm.Print_Area" localSheetId="0">'About this Report'!$B$1:$O$7</definedName>
    <definedName name="_xlnm.Print_Area" localSheetId="10">'Air Emissions'!$B$1:$G$13</definedName>
    <definedName name="_xlnm.Print_Area" localSheetId="20">'Business Ethics'!$B$1:$G$10</definedName>
    <definedName name="_xlnm.Print_Area" localSheetId="18">Communities!$B$1:$G$38</definedName>
    <definedName name="_xlnm.Print_Area" localSheetId="21">'Economic Value Contribution'!$B$1:$G$21</definedName>
    <definedName name="_xlnm.Print_Area" localSheetId="5">'Energy Consumption - by site'!$B$1:$G$72</definedName>
    <definedName name="_xlnm.Print_Area" localSheetId="11">'Environmental Events'!$B$1:$G$15</definedName>
    <definedName name="_xlnm.Print_Area" localSheetId="3">'GHG Emissions'!$B$1:$G$81</definedName>
    <definedName name="_xlnm.Print_Area" localSheetId="4">'GHG Emissions - 2030 Targets'!$B$1:$G$14</definedName>
    <definedName name="_xlnm.Print_Area" localSheetId="23">'GRI Index; SDGs'!$B$1:$G$209</definedName>
    <definedName name="_xlnm.Print_Area" localSheetId="16">'Health &amp; Safety'!$B$1:$G$39</definedName>
    <definedName name="_xlnm.Print_Area" localSheetId="19">'Human Rights'!$B$1:$G$7</definedName>
    <definedName name="_xlnm.Print_Area" localSheetId="24">ICMM!$B$1:$F$43</definedName>
    <definedName name="_xlnm.Print_Area" localSheetId="1">Index!$B$1:$B$34</definedName>
    <definedName name="_xlnm.Print_Area" localSheetId="13">Land!$B$1:$G$8</definedName>
    <definedName name="_xlnm.Print_Area" localSheetId="15">'Mining.Mineral Processing Waste'!$B$1:$G$26</definedName>
    <definedName name="_xlnm.Print_Area" localSheetId="2">References!$B$1:$C$48</definedName>
    <definedName name="_xlnm.Print_Area" localSheetId="22">SASB!$B$1:$H$30</definedName>
    <definedName name="_xlnm.Print_Area" localSheetId="14">'Tailings Impoundments'!$B$1:$G$10</definedName>
    <definedName name="_xlnm.Print_Area" localSheetId="12">Water!$B$1:$G$118</definedName>
    <definedName name="_xlnm.Print_Area" localSheetId="17">Workforce!$B$1:$G$79</definedName>
    <definedName name="_xlnm.Print_Titles" localSheetId="2">References!$1:$5</definedName>
    <definedName name="_xlnm.Print_Titles" localSheetId="22">SASB!$1:$5</definedName>
    <definedName name="SheetNames">REPLACE(GET.WORKBOOK(1),1,FIND("]",GET.WORKBOOK(1)),"")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7" l="1"/>
  <c r="D13" i="97"/>
  <c r="C6" i="97"/>
  <c r="C5" i="97"/>
  <c r="G20" i="95"/>
  <c r="F20" i="95"/>
  <c r="E20" i="95"/>
  <c r="D20" i="95"/>
  <c r="C20" i="95"/>
  <c r="G23" i="89"/>
  <c r="F23" i="89"/>
  <c r="E23" i="89"/>
  <c r="D23" i="89"/>
  <c r="C23" i="89"/>
  <c r="G22" i="89"/>
  <c r="F22" i="89"/>
  <c r="E22" i="89"/>
  <c r="D22" i="89"/>
  <c r="C22" i="89"/>
  <c r="G20" i="89"/>
  <c r="F20" i="89"/>
  <c r="E20" i="89"/>
  <c r="D20" i="89"/>
  <c r="C20" i="89"/>
  <c r="G14" i="89"/>
  <c r="F14" i="89"/>
  <c r="E14" i="89"/>
  <c r="D14" i="89"/>
  <c r="C14" i="89"/>
  <c r="G7" i="88"/>
  <c r="F7" i="88"/>
  <c r="E7" i="88"/>
  <c r="D7" i="88"/>
  <c r="C7" i="88"/>
  <c r="E42" i="86"/>
  <c r="E41" i="86"/>
  <c r="J11" i="110"/>
  <c r="I11" i="110"/>
  <c r="H11" i="110"/>
  <c r="F11" i="110"/>
  <c r="D11" i="110"/>
  <c r="J10" i="110"/>
  <c r="I10" i="110"/>
  <c r="H10" i="110"/>
  <c r="F10" i="110"/>
  <c r="D10" i="110"/>
  <c r="J8" i="110"/>
  <c r="I8" i="110"/>
  <c r="H8" i="110"/>
  <c r="F8" i="110"/>
  <c r="D8" i="110"/>
  <c r="J7" i="110"/>
  <c r="I7" i="110"/>
  <c r="H7" i="110"/>
  <c r="F7" i="110"/>
  <c r="D7" i="110"/>
  <c r="J6" i="110"/>
  <c r="I6" i="110"/>
  <c r="H6" i="110"/>
  <c r="F6" i="110"/>
  <c r="D6" i="110"/>
  <c r="J5" i="110"/>
  <c r="I5" i="110"/>
  <c r="H5" i="110"/>
  <c r="F5" i="110"/>
  <c r="D5" i="110"/>
  <c r="G70" i="107"/>
  <c r="F70" i="107"/>
  <c r="E70" i="107"/>
  <c r="D70" i="107"/>
  <c r="C70" i="107"/>
  <c r="G69" i="107"/>
  <c r="F69" i="107"/>
  <c r="E69" i="107"/>
  <c r="D69" i="107"/>
  <c r="C69" i="107"/>
  <c r="G68" i="107"/>
  <c r="F68" i="107"/>
  <c r="E68" i="107"/>
  <c r="D68" i="107"/>
  <c r="C68" i="107"/>
  <c r="G67" i="107"/>
  <c r="F67" i="107"/>
  <c r="E67" i="107"/>
  <c r="D67" i="107"/>
  <c r="C67" i="107"/>
  <c r="G64" i="107"/>
  <c r="F64" i="107"/>
  <c r="E64" i="107"/>
  <c r="D64" i="107"/>
  <c r="C64" i="107"/>
  <c r="G60" i="107"/>
  <c r="F60" i="107"/>
  <c r="E60" i="107"/>
  <c r="D60" i="107"/>
  <c r="C60" i="107"/>
  <c r="G48" i="107"/>
  <c r="F48" i="107"/>
  <c r="E48" i="107"/>
  <c r="D48" i="107"/>
  <c r="C48" i="107"/>
  <c r="G34" i="107"/>
  <c r="F34" i="107"/>
  <c r="E34" i="107"/>
  <c r="D34" i="107"/>
  <c r="C34" i="107"/>
  <c r="G30" i="107"/>
  <c r="F30" i="107"/>
  <c r="E30" i="107"/>
  <c r="D30" i="107"/>
  <c r="C30" i="107"/>
  <c r="G18" i="107"/>
  <c r="F18" i="107"/>
  <c r="E18" i="107"/>
  <c r="D18" i="107"/>
  <c r="C18" i="107"/>
  <c r="F33" i="102"/>
  <c r="F32" i="102"/>
  <c r="F31" i="102"/>
  <c r="F29" i="102"/>
  <c r="F28" i="102"/>
  <c r="F26" i="102"/>
  <c r="F25" i="102"/>
  <c r="F24" i="102"/>
  <c r="F23" i="102"/>
  <c r="F19" i="102"/>
  <c r="F18" i="102"/>
  <c r="F17" i="102"/>
  <c r="F16" i="102"/>
  <c r="F15" i="102"/>
  <c r="F14" i="102"/>
  <c r="F13" i="102"/>
  <c r="F12" i="102"/>
  <c r="F11" i="102"/>
  <c r="F10" i="102"/>
  <c r="F9" i="102"/>
  <c r="G15" i="102"/>
  <c r="G32" i="102"/>
  <c r="G6" i="102"/>
  <c r="G24" i="102"/>
  <c r="G9" i="102"/>
  <c r="G23" i="102"/>
  <c r="G20" i="102"/>
  <c r="G25" i="102"/>
  <c r="G31" i="102"/>
  <c r="G29" i="102"/>
  <c r="G14" i="102"/>
  <c r="G26" i="102"/>
  <c r="G17" i="102"/>
  <c r="G18" i="102"/>
  <c r="G33" i="102"/>
  <c r="G13" i="102"/>
  <c r="G19" i="102"/>
  <c r="G28" i="102"/>
  <c r="G16" i="102"/>
  <c r="G10" i="102"/>
  <c r="G12" i="102"/>
  <c r="G7" i="102"/>
  <c r="G11" i="102"/>
  <c r="G21" i="102"/>
  <c r="B33" i="102" l="1"/>
  <c r="B26" i="102"/>
  <c r="B31" i="102"/>
  <c r="B6" i="102"/>
  <c r="B10" i="102"/>
  <c r="B18" i="102"/>
  <c r="B25" i="102"/>
  <c r="B13" i="102"/>
  <c r="B7" i="102"/>
  <c r="B16" i="102"/>
  <c r="B23" i="102"/>
  <c r="B11" i="102"/>
  <c r="B19" i="102"/>
  <c r="B14" i="102"/>
  <c r="B9" i="102"/>
  <c r="B17" i="102"/>
  <c r="B20" i="102"/>
  <c r="B24" i="102"/>
  <c r="B15" i="102"/>
  <c r="B21" i="102"/>
  <c r="B12" i="102"/>
  <c r="B28" i="102"/>
  <c r="B32" i="102"/>
  <c r="B29" i="102"/>
</calcChain>
</file>

<file path=xl/sharedStrings.xml><?xml version="1.0" encoding="utf-8"?>
<sst xmlns="http://schemas.openxmlformats.org/spreadsheetml/2006/main" count="2221" uniqueCount="1202">
  <si>
    <t xml:space="preserve">Environmental, Social and Governance (ESG) Performance Trend Data </t>
  </si>
  <si>
    <t xml:space="preserve">Date Updated: </t>
  </si>
  <si>
    <t>Environmental</t>
  </si>
  <si>
    <t>Social</t>
  </si>
  <si>
    <t>Governance</t>
  </si>
  <si>
    <t>Frameworks</t>
  </si>
  <si>
    <t>REFERENCES</t>
  </si>
  <si>
    <t xml:space="preserve">Below is a list of documents and webpages mentioned in this databook. </t>
  </si>
  <si>
    <t>DOCUMENT NAME</t>
  </si>
  <si>
    <t>LINK TO DOCUMENT</t>
  </si>
  <si>
    <t>Annual Report on Sustainability</t>
  </si>
  <si>
    <t>Form 10-K</t>
  </si>
  <si>
    <t>Proxy Statement</t>
  </si>
  <si>
    <t>Water Report</t>
  </si>
  <si>
    <t>Social Performance Policy</t>
  </si>
  <si>
    <t>Corporate Governance Guidelines</t>
  </si>
  <si>
    <t>Environmental Policy</t>
  </si>
  <si>
    <t>Human Rights Policy</t>
  </si>
  <si>
    <t>Principles of Business Conduct</t>
  </si>
  <si>
    <t>Responsible Sourcing of Minerals Policy</t>
  </si>
  <si>
    <t>Supplier Code of Conduct</t>
  </si>
  <si>
    <t>UK Modern Slavery Act Statement</t>
  </si>
  <si>
    <t>Tailings Management and Stewardship</t>
  </si>
  <si>
    <t>Tailings Management and Stewardship Summary</t>
  </si>
  <si>
    <t>Overview of Tailings Management and Stewardship Program</t>
  </si>
  <si>
    <t>FCX - ESG PERFORMANCE TREND DATA</t>
  </si>
  <si>
    <t>ENVIRONMENT</t>
  </si>
  <si>
    <r>
      <t xml:space="preserve">Scope 1 </t>
    </r>
    <r>
      <rPr>
        <sz val="8"/>
        <color theme="1"/>
        <rFont val="Century Gothic"/>
        <family val="2"/>
      </rPr>
      <t>(CO</t>
    </r>
    <r>
      <rPr>
        <vertAlign val="subscript"/>
        <sz val="8"/>
        <color theme="1"/>
        <rFont val="Century Gothic"/>
        <family val="2"/>
      </rPr>
      <t>2</t>
    </r>
    <r>
      <rPr>
        <sz val="8"/>
        <color theme="1"/>
        <rFont val="Century Gothic"/>
        <family val="2"/>
      </rPr>
      <t>e metric tons)</t>
    </r>
  </si>
  <si>
    <t>Bagdad</t>
  </si>
  <si>
    <t>Cerro Verde</t>
  </si>
  <si>
    <t>Climax</t>
  </si>
  <si>
    <t>El Abra</t>
  </si>
  <si>
    <t>Henderson</t>
  </si>
  <si>
    <t>Morenci</t>
  </si>
  <si>
    <t>Safford</t>
  </si>
  <si>
    <t>Sierrita</t>
  </si>
  <si>
    <t>Tyrone</t>
  </si>
  <si>
    <t>Total FMC Mining</t>
  </si>
  <si>
    <t>Atlantic Copper Smelter &amp; Refinery</t>
  </si>
  <si>
    <t>Bayway Rod &amp; Wire</t>
  </si>
  <si>
    <t>-</t>
  </si>
  <si>
    <t>Ft. Madison Moly Special Products</t>
  </si>
  <si>
    <t>Kokkola Cobalt Refinery</t>
  </si>
  <si>
    <t>Miami Smelter &amp; Rod</t>
  </si>
  <si>
    <t xml:space="preserve">Norwich Rod </t>
  </si>
  <si>
    <t>Rotterdam</t>
  </si>
  <si>
    <t>Stowmarket</t>
  </si>
  <si>
    <t>El Paso Refinery &amp; Rod</t>
  </si>
  <si>
    <t>PT-FI</t>
  </si>
  <si>
    <t>2020 TOTAL ENERGY USE  BY TYPE</t>
  </si>
  <si>
    <r>
      <t>FMC Mining</t>
    </r>
    <r>
      <rPr>
        <b/>
        <vertAlign val="superscript"/>
        <sz val="8"/>
        <color theme="0"/>
        <rFont val="Century Gothic"/>
        <family val="2"/>
      </rPr>
      <t>1</t>
    </r>
    <r>
      <rPr>
        <b/>
        <sz val="8"/>
        <color theme="0"/>
        <rFont val="Century Gothic"/>
        <family val="2"/>
      </rPr>
      <t xml:space="preserve"> </t>
    </r>
  </si>
  <si>
    <t>FCX GLOBAL</t>
  </si>
  <si>
    <t>Scope 1</t>
  </si>
  <si>
    <t>Liquid Hydrocarbons</t>
  </si>
  <si>
    <t>Coal</t>
  </si>
  <si>
    <t>Gaseous Hydrocarbons</t>
  </si>
  <si>
    <t>Other</t>
  </si>
  <si>
    <t xml:space="preserve">Purchased electricity </t>
  </si>
  <si>
    <t>Total Energy Use</t>
  </si>
  <si>
    <t>N/A</t>
  </si>
  <si>
    <t xml:space="preserve"> Total </t>
  </si>
  <si>
    <t>Water Withdrawals</t>
  </si>
  <si>
    <t>Surface Water</t>
  </si>
  <si>
    <t>Stormwater</t>
  </si>
  <si>
    <t>Groundwater</t>
  </si>
  <si>
    <t>Sea Water</t>
  </si>
  <si>
    <t>To Surface</t>
  </si>
  <si>
    <t>To Sea, Ocean, or Estuary</t>
  </si>
  <si>
    <t>Change in Water Storage Volume</t>
  </si>
  <si>
    <t>MCA WATER ACCOUNTING FRAMEWORK (WAF) QUALITY CATEGORIES</t>
  </si>
  <si>
    <t>Low Quality</t>
  </si>
  <si>
    <t>WATER SUPPLY RISKS</t>
  </si>
  <si>
    <t>OPERATION</t>
  </si>
  <si>
    <t>EXCESS WATER</t>
  </si>
  <si>
    <t>Arid; Semi-desert</t>
  </si>
  <si>
    <t>Low-Med</t>
  </si>
  <si>
    <t>Arizona</t>
  </si>
  <si>
    <t>Surface water</t>
  </si>
  <si>
    <r>
      <t>Third-party</t>
    </r>
    <r>
      <rPr>
        <vertAlign val="superscript"/>
        <sz val="8"/>
        <color theme="1"/>
        <rFont val="Century Gothic"/>
        <family val="2"/>
      </rPr>
      <t>5</t>
    </r>
  </si>
  <si>
    <t>Arid; Desert</t>
  </si>
  <si>
    <t>High</t>
  </si>
  <si>
    <t>X</t>
  </si>
  <si>
    <t>Arequipa, Peru</t>
  </si>
  <si>
    <t>Chino</t>
  </si>
  <si>
    <t>New Mexico</t>
  </si>
  <si>
    <t>Snow; Fully humid</t>
  </si>
  <si>
    <t>Colorado</t>
  </si>
  <si>
    <t>Extremely High</t>
  </si>
  <si>
    <t>Calama, Chile</t>
  </si>
  <si>
    <t>Med-High</t>
  </si>
  <si>
    <t>Miami</t>
  </si>
  <si>
    <t>Tropical; Fully humid</t>
  </si>
  <si>
    <t>Low</t>
  </si>
  <si>
    <t>Papua, Indonesia</t>
  </si>
  <si>
    <t xml:space="preserve">1. Climate conditions based on the Köppen-Geiger climate classification terminology. </t>
  </si>
  <si>
    <t>2. Water sources can include groundwater, surface water, stormwater, sea water, or third-party sources (including effluent).</t>
  </si>
  <si>
    <t xml:space="preserve">5. Third-party water sources are primarily sourced from wastewater effluent. </t>
  </si>
  <si>
    <r>
      <t xml:space="preserve">Air Emissions </t>
    </r>
    <r>
      <rPr>
        <sz val="8"/>
        <color theme="1"/>
        <rFont val="Century Gothic"/>
        <family val="2"/>
      </rPr>
      <t>(thousand metric tons)</t>
    </r>
  </si>
  <si>
    <t>CO, carbon monoxide</t>
  </si>
  <si>
    <t>Hg, mercury</t>
  </si>
  <si>
    <t>Pb, lead</t>
  </si>
  <si>
    <t>VOCs, non-methane volatile organic compounds</t>
  </si>
  <si>
    <t>Ozone Depleting Substances,  CFC-11 equivalent</t>
  </si>
  <si>
    <r>
      <t>Number of Tailings Impoundments</t>
    </r>
    <r>
      <rPr>
        <b/>
        <vertAlign val="superscript"/>
        <sz val="8"/>
        <color theme="1"/>
        <rFont val="Century Gothic"/>
        <family val="2"/>
      </rPr>
      <t>1,2</t>
    </r>
  </si>
  <si>
    <t>Total Active</t>
  </si>
  <si>
    <t>Total Tailings Impoundments</t>
  </si>
  <si>
    <t>Environmental Events</t>
  </si>
  <si>
    <r>
      <t>Reportable spills or releases of hazardous or toxic chemicals</t>
    </r>
    <r>
      <rPr>
        <vertAlign val="superscript"/>
        <sz val="8"/>
        <color theme="1"/>
        <rFont val="Century Gothic"/>
        <family val="2"/>
      </rPr>
      <t>1,2</t>
    </r>
  </si>
  <si>
    <t xml:space="preserve">3. NOV is Notice of Violation. As NOVs are rescinded based on the legal appeals process, prior year data are updated. </t>
  </si>
  <si>
    <r>
      <t xml:space="preserve">Mining &amp; Mineral Processing Waste </t>
    </r>
    <r>
      <rPr>
        <sz val="8"/>
        <color theme="1"/>
        <rFont val="Century Gothic"/>
        <family val="2"/>
      </rPr>
      <t>(million metric tons)</t>
    </r>
  </si>
  <si>
    <t xml:space="preserve">Tailings </t>
  </si>
  <si>
    <t xml:space="preserve">Overburden and Waste Rock </t>
  </si>
  <si>
    <r>
      <t>Slags</t>
    </r>
    <r>
      <rPr>
        <vertAlign val="superscript"/>
        <sz val="8"/>
        <color theme="1"/>
        <rFont val="Century Gothic"/>
        <family val="2"/>
      </rPr>
      <t>1</t>
    </r>
  </si>
  <si>
    <r>
      <t>Non-Mining Waste &amp; Recyclable Material</t>
    </r>
    <r>
      <rPr>
        <b/>
        <vertAlign val="superscript"/>
        <sz val="8"/>
        <color theme="1"/>
        <rFont val="Century Gothic"/>
        <family val="2"/>
      </rPr>
      <t>1</t>
    </r>
  </si>
  <si>
    <t>Non-Hazardous (thousand metric tons)</t>
  </si>
  <si>
    <t>Recycled</t>
  </si>
  <si>
    <t xml:space="preserve">Disposed - Landfill </t>
  </si>
  <si>
    <t>Disposed - Other</t>
  </si>
  <si>
    <t>Total Non-Hazardous Waste and Recyclable Material</t>
  </si>
  <si>
    <t>Hazardous (thousand metric tons)</t>
  </si>
  <si>
    <t>Treated</t>
  </si>
  <si>
    <t>Total Hazardous Waste and Recyclable Material</t>
  </si>
  <si>
    <t>Total Non-Mining Waste Generated</t>
  </si>
  <si>
    <t>% Recycled</t>
  </si>
  <si>
    <r>
      <t xml:space="preserve">Land </t>
    </r>
    <r>
      <rPr>
        <sz val="8"/>
        <color theme="1"/>
        <rFont val="Century Gothic"/>
        <family val="2"/>
      </rPr>
      <t>(in hectares)</t>
    </r>
  </si>
  <si>
    <t xml:space="preserve">New land disturbed during the year </t>
  </si>
  <si>
    <t xml:space="preserve">Land rehabilitated during the year </t>
  </si>
  <si>
    <t>Total land disturbed to be rehabilitated</t>
  </si>
  <si>
    <t>SOCIAL</t>
  </si>
  <si>
    <t>Human Rights</t>
  </si>
  <si>
    <r>
      <t>Gross Human Rights Violations</t>
    </r>
    <r>
      <rPr>
        <vertAlign val="superscript"/>
        <sz val="8"/>
        <color theme="1"/>
        <rFont val="Century Gothic"/>
        <family val="2"/>
      </rPr>
      <t>1</t>
    </r>
  </si>
  <si>
    <t>1. There is no uniform definition of gross human rights violations under international law; however, the United Nations Office of the High Commissioner report: The Corporate Responsibility to Respect Human Rights - An Interpretive Guide, provides guidance on identifying such types of violations.</t>
  </si>
  <si>
    <t>Health &amp; Safety</t>
  </si>
  <si>
    <t>Total Number of Recordable Events</t>
  </si>
  <si>
    <t>Full-time Employees</t>
  </si>
  <si>
    <t>Contract Employees</t>
  </si>
  <si>
    <t>Number of Workplace Fatalities</t>
  </si>
  <si>
    <t>Workforce</t>
  </si>
  <si>
    <t>Number of Employees</t>
  </si>
  <si>
    <t>Number of Contractors</t>
  </si>
  <si>
    <t>Indonesia</t>
  </si>
  <si>
    <t>Europe/Other</t>
  </si>
  <si>
    <t>South America</t>
  </si>
  <si>
    <t>North America</t>
  </si>
  <si>
    <t>Employees by Age Group</t>
  </si>
  <si>
    <t>&lt;30 Years</t>
  </si>
  <si>
    <t>30-50 Years</t>
  </si>
  <si>
    <t>&gt;50 Years</t>
  </si>
  <si>
    <t>Employees by Nationality</t>
  </si>
  <si>
    <t>Local Country National</t>
  </si>
  <si>
    <t>Expatriates/Third-Country Nationals</t>
  </si>
  <si>
    <t>Women Employed by Location</t>
  </si>
  <si>
    <t>Chile</t>
  </si>
  <si>
    <t>Peru</t>
  </si>
  <si>
    <t>Women in Leadership Positions</t>
  </si>
  <si>
    <t>Board of Directors</t>
  </si>
  <si>
    <t xml:space="preserve">Executive Management </t>
  </si>
  <si>
    <t xml:space="preserve">Management </t>
  </si>
  <si>
    <t xml:space="preserve">Non-Management </t>
  </si>
  <si>
    <t xml:space="preserve">% of New Hires - women </t>
  </si>
  <si>
    <t>Talent Attraction and Retention</t>
  </si>
  <si>
    <t>Employee Turnover by Age Group</t>
  </si>
  <si>
    <t>Employee Turnover by Region</t>
  </si>
  <si>
    <t>Total Employee Turnover</t>
  </si>
  <si>
    <t>Employee Turnover by Gender</t>
  </si>
  <si>
    <t>Voluntary Turnover Rate</t>
  </si>
  <si>
    <t>Communities</t>
  </si>
  <si>
    <t>Community Trust Funds</t>
  </si>
  <si>
    <t xml:space="preserve">Safety, Health &amp; Environment </t>
  </si>
  <si>
    <t xml:space="preserve">Education &amp; Training </t>
  </si>
  <si>
    <t>Economic Development &amp; Infrastructure</t>
  </si>
  <si>
    <t>Administration</t>
  </si>
  <si>
    <t>Community Grievances by Geography</t>
  </si>
  <si>
    <t>Europe</t>
  </si>
  <si>
    <t>Total Community Grievances</t>
  </si>
  <si>
    <t>Community Grievances by Type (%)</t>
  </si>
  <si>
    <t xml:space="preserve">Community Benefits </t>
  </si>
  <si>
    <t xml:space="preserve">Employment </t>
  </si>
  <si>
    <t>Environment</t>
  </si>
  <si>
    <t>Land Rights</t>
  </si>
  <si>
    <t xml:space="preserve">Physical Damage </t>
  </si>
  <si>
    <t>1. Includes arts, culture, mitigation, stakeholder engagement and employee programs such as Matching Gifts and United Way.</t>
  </si>
  <si>
    <t>2. Prior year grievances were updated to include neighbor complaints in the U.S. We began reporting grievances from minority-owned Indonesian smelter and from Europe in 2020 and 2018, respectively.</t>
  </si>
  <si>
    <t>4. In 2018, approximately 630 grievances related to dust incidents at our Sierrita operation in Arizona were excluded from the total count as they were reported separately.</t>
  </si>
  <si>
    <t>GOVERNANCE</t>
  </si>
  <si>
    <t>Business Ethics</t>
  </si>
  <si>
    <t>FCX Compliance Line Reports</t>
  </si>
  <si>
    <t>1. Because of operational challenges as a result of the COVID-19 pandemic, including the inability to provide in-person classroom training, our 2020 business ethics and anti-corruption training was voluntary for employees. Training will be mandatory in 2021.</t>
  </si>
  <si>
    <t xml:space="preserve">Community Investments </t>
  </si>
  <si>
    <r>
      <t xml:space="preserve">Procurement Spend Distribution </t>
    </r>
    <r>
      <rPr>
        <sz val="8"/>
        <color theme="1"/>
        <rFont val="Century Gothic"/>
        <family val="2"/>
      </rPr>
      <t>($ millions)</t>
    </r>
  </si>
  <si>
    <t>Local</t>
  </si>
  <si>
    <t>National</t>
  </si>
  <si>
    <t>Outside Home Country</t>
  </si>
  <si>
    <t>Total Procurement Spend Distribution</t>
  </si>
  <si>
    <t>% Local</t>
  </si>
  <si>
    <t>35% </t>
  </si>
  <si>
    <t>% National</t>
  </si>
  <si>
    <t>55% </t>
  </si>
  <si>
    <t>% Outside Home Country</t>
  </si>
  <si>
    <t>10% </t>
  </si>
  <si>
    <t>Number of Local Suppliers</t>
  </si>
  <si>
    <t>3,845 </t>
  </si>
  <si>
    <t>3,794 </t>
  </si>
  <si>
    <t>GRI CONTENT INDEX</t>
  </si>
  <si>
    <t>SERIES</t>
  </si>
  <si>
    <t>MATERIAL TOPIC</t>
  </si>
  <si>
    <t>DISCLOSURE</t>
  </si>
  <si>
    <t>DISCLOSURE DESCRIPTION</t>
  </si>
  <si>
    <t>FCX RESPONSE</t>
  </si>
  <si>
    <t xml:space="preserve">
UN SDGs</t>
  </si>
  <si>
    <t>GRI 102 GENERAL DISCLOSURES</t>
  </si>
  <si>
    <t>Universal: Organizational Profile</t>
  </si>
  <si>
    <t>102-1</t>
  </si>
  <si>
    <t>Name of the organization</t>
  </si>
  <si>
    <t>102-2</t>
  </si>
  <si>
    <t xml:space="preserve">Activities, brands, products, and services </t>
  </si>
  <si>
    <t>102-3</t>
  </si>
  <si>
    <t>Location of headquarters</t>
  </si>
  <si>
    <t>102-4</t>
  </si>
  <si>
    <r>
      <t xml:space="preserve">Location of operations.
</t>
    </r>
    <r>
      <rPr>
        <i/>
        <sz val="8"/>
        <color theme="1"/>
        <rFont val="Century Gothic"/>
        <family val="2"/>
      </rPr>
      <t>Number of countries where the organization operates, and names of countries where either the organization has significant operations or that are specifically relevant to the sustainability topics covered in the report</t>
    </r>
  </si>
  <si>
    <t>102-5</t>
  </si>
  <si>
    <t>Ownership and legal form</t>
  </si>
  <si>
    <t>102-6</t>
  </si>
  <si>
    <t>Markets served</t>
  </si>
  <si>
    <t>SDG 8: Decent Work and Economic Growth</t>
  </si>
  <si>
    <t>102-7</t>
  </si>
  <si>
    <t>Scale of the organization</t>
  </si>
  <si>
    <t>102-8</t>
  </si>
  <si>
    <t>Information on employees and other workers
a. Total number of employees by employment contract, by gender
b. Total number of employees by employment contract, by region
c. Total number of employees by employment type, by gender
d. Whether a significant portion of the organization's activities are performed by workers who are not employees. If applicable, a description of the nature and scale of work performed by workers who are not employees.
e. Any significant variations in the numbers reported in Disclosures 102-8-a, 102-8-b, and 102-8-c.
f. An explanation of how the data have been compiled, including any assumptions made</t>
  </si>
  <si>
    <t>102-9</t>
  </si>
  <si>
    <t>Supply chain</t>
  </si>
  <si>
    <t>102-10</t>
  </si>
  <si>
    <t>Significant changes to the organization and its supply chain</t>
  </si>
  <si>
    <t>102-11</t>
  </si>
  <si>
    <t>Precautionary Principle or approach</t>
  </si>
  <si>
    <t>102-12</t>
  </si>
  <si>
    <t>External initiatives</t>
  </si>
  <si>
    <t>SDG 17: Partnerships for the Goals</t>
  </si>
  <si>
    <t>102-13</t>
  </si>
  <si>
    <t>Membership of associations</t>
  </si>
  <si>
    <t>Universal: Strategy</t>
  </si>
  <si>
    <t>102-14</t>
  </si>
  <si>
    <t>Statement from the most senior decision-maker of the organization</t>
  </si>
  <si>
    <t>102-15</t>
  </si>
  <si>
    <t>Key impacts, risks, and opportunities</t>
  </si>
  <si>
    <t>Universal: Ethics and Integrity</t>
  </si>
  <si>
    <t>102-16</t>
  </si>
  <si>
    <t>Values, principles, standards, and norms of behavior</t>
  </si>
  <si>
    <t>SDG 16: Peace, Justice and Strong Institutions</t>
  </si>
  <si>
    <t>102-17</t>
  </si>
  <si>
    <t>Mechanisms for advice and concerns about ethics</t>
  </si>
  <si>
    <t>Universal: Governance</t>
  </si>
  <si>
    <t>102-18</t>
  </si>
  <si>
    <t>Governance structure</t>
  </si>
  <si>
    <t>102-19</t>
  </si>
  <si>
    <t>Delegating authority</t>
  </si>
  <si>
    <t>102-20</t>
  </si>
  <si>
    <t>Executive-level responsibility for economic, environmental, and social topics</t>
  </si>
  <si>
    <t>102-21</t>
  </si>
  <si>
    <t>Consulting stakeholders on economic, environmental, and social topics</t>
  </si>
  <si>
    <t>102-22</t>
  </si>
  <si>
    <t>Composition of the highest governance body and its committees</t>
  </si>
  <si>
    <t>SDG 5: Gender Equality
SDG 16: Peace, Justice and Strong Institutions</t>
  </si>
  <si>
    <t>102-23</t>
  </si>
  <si>
    <t>Chair of the highest governance body</t>
  </si>
  <si>
    <t>102-24</t>
  </si>
  <si>
    <t>Nominating and selecting the highest governance body</t>
  </si>
  <si>
    <t>102-25</t>
  </si>
  <si>
    <t>Conflicts of interest</t>
  </si>
  <si>
    <t>102-26</t>
  </si>
  <si>
    <t>Role of highest governance body in setting purpose, values, and strategy</t>
  </si>
  <si>
    <t>102-27</t>
  </si>
  <si>
    <t>Collective knowledge of highest governance body</t>
  </si>
  <si>
    <t>SDG 4: Quality Education</t>
  </si>
  <si>
    <t>102-28</t>
  </si>
  <si>
    <t>Evaluating the highest governance body’s performance</t>
  </si>
  <si>
    <t>102-29</t>
  </si>
  <si>
    <t>Identifying and managing economic, environmental, and social impacts</t>
  </si>
  <si>
    <t>102-30</t>
  </si>
  <si>
    <t>Effectiveness of risk management processes</t>
  </si>
  <si>
    <t>102-31</t>
  </si>
  <si>
    <t>Review of economic, environmental, and social topics</t>
  </si>
  <si>
    <t>102-32</t>
  </si>
  <si>
    <t>Highest governance body’s role in sustainability reporting</t>
  </si>
  <si>
    <t>102-33</t>
  </si>
  <si>
    <t>Communicating critical concerns</t>
  </si>
  <si>
    <t>102-34</t>
  </si>
  <si>
    <t>Nature and total number of critical concerns</t>
  </si>
  <si>
    <t>102-35</t>
  </si>
  <si>
    <t>Remuneration policies</t>
  </si>
  <si>
    <t>102-36</t>
  </si>
  <si>
    <t>Process for determining remuneration</t>
  </si>
  <si>
    <t>102-37</t>
  </si>
  <si>
    <t>Stakeholders’ involvement in remuneration</t>
  </si>
  <si>
    <t>102-40</t>
  </si>
  <si>
    <t>List of stakeholder groups</t>
  </si>
  <si>
    <t>102-41</t>
  </si>
  <si>
    <t>Collective bargaining agreements</t>
  </si>
  <si>
    <t>102-42</t>
  </si>
  <si>
    <t>Identifying and selecting stakeholders</t>
  </si>
  <si>
    <t>102-43</t>
  </si>
  <si>
    <t>Approach to stakeholder engagement</t>
  </si>
  <si>
    <t>102-44</t>
  </si>
  <si>
    <t>Key topics and concerns raised</t>
  </si>
  <si>
    <t>Universal: Reporting Practice</t>
  </si>
  <si>
    <t>102-45</t>
  </si>
  <si>
    <t>Entities included in the consolidated financial statements</t>
  </si>
  <si>
    <t>102-46</t>
  </si>
  <si>
    <t>Defining report content and topic Boundaries</t>
  </si>
  <si>
    <t>102-47</t>
  </si>
  <si>
    <t>List of material topics</t>
  </si>
  <si>
    <t>102-48</t>
  </si>
  <si>
    <t>Restatements of information</t>
  </si>
  <si>
    <t>102-49</t>
  </si>
  <si>
    <t>Changes in reporting</t>
  </si>
  <si>
    <t>102-50</t>
  </si>
  <si>
    <t>Reporting period</t>
  </si>
  <si>
    <t>102-51</t>
  </si>
  <si>
    <t>Date of most recent report</t>
  </si>
  <si>
    <t>102-52</t>
  </si>
  <si>
    <t>Reporting cycle</t>
  </si>
  <si>
    <t>102-53</t>
  </si>
  <si>
    <t>Contact point for questions regarding the report</t>
  </si>
  <si>
    <t>102-54</t>
  </si>
  <si>
    <t>Claims of reporting in accordance with the GRI Standards</t>
  </si>
  <si>
    <t>102-55</t>
  </si>
  <si>
    <t>GRI content index</t>
  </si>
  <si>
    <t>102-56</t>
  </si>
  <si>
    <t>External assurance</t>
  </si>
  <si>
    <t>GRI 103 MANAGEMENT APPROACH</t>
  </si>
  <si>
    <t>Universal: Management Approach</t>
  </si>
  <si>
    <t>103-1</t>
  </si>
  <si>
    <t>Explanation of the material topic and its Boundary</t>
  </si>
  <si>
    <t>103-2</t>
  </si>
  <si>
    <t>The management approach and its components</t>
  </si>
  <si>
    <t>SDG 1: No Poverty
SDG 5: Gender Equality
SDG 8: Decent Work and Economic Growth
SDG 12: Responsible Consumption and Production
SDG 13: Climate Action
SDG 15: Life on Land
SDG 16: Peace, Justice and Strong Institutions</t>
  </si>
  <si>
    <t>103-3</t>
  </si>
  <si>
    <t>Evaluation of the management approach</t>
  </si>
  <si>
    <t>GRI 200 ECONOMIC</t>
  </si>
  <si>
    <t>201 Economic Performance</t>
  </si>
  <si>
    <t xml:space="preserve">The management approach and its components
</t>
  </si>
  <si>
    <t>201-1</t>
  </si>
  <si>
    <t>Direct economic value generated and distributed</t>
  </si>
  <si>
    <t>201-2</t>
  </si>
  <si>
    <t>Financial implications and other risks and opportunities due to climate change</t>
  </si>
  <si>
    <t>203 Indirect Economic Impacts</t>
  </si>
  <si>
    <t>203-1</t>
  </si>
  <si>
    <t>Infrastructure investments and services supported</t>
  </si>
  <si>
    <t>SDG 2: Zero Hunger
SDG 5: Gender Equality
SDG 7: Affordable and Clean Energy
SDG 9: Industry Innovation and Infrastructure
SDG 11: Sustainable Cities and Communities</t>
  </si>
  <si>
    <t>203-2</t>
  </si>
  <si>
    <t>Significant indirect economic impacts</t>
  </si>
  <si>
    <t>SDG 1: No Poverty
SDG 2: Zero Hunger
SDG 3: Good Health and Well-Being
SDG 8: Decent Work and Economic Growth
SDG 10: Reduced Inequalities
SDG 17: Partnerships for the Goals</t>
  </si>
  <si>
    <t>204 Procurement Practices</t>
  </si>
  <si>
    <t>204-1</t>
  </si>
  <si>
    <t>Proportion of spending on local suppliers</t>
  </si>
  <si>
    <t>SDG 12: Responsible Consumption and Production</t>
  </si>
  <si>
    <t>205 Anti-Corruption</t>
  </si>
  <si>
    <t>205-1</t>
  </si>
  <si>
    <t>Operations assessed for risks related to corruption</t>
  </si>
  <si>
    <t>205-2</t>
  </si>
  <si>
    <t>Communication and training about anti-corruption policies and procedures</t>
  </si>
  <si>
    <t>302 Energy</t>
  </si>
  <si>
    <t>302-1</t>
  </si>
  <si>
    <t>Energy consumption within the organization
The reporting organization shall report the following information:
a. Total fuel consumption within the organization from non-renewable sources, in joules
or multiples, and including fuel types used.
b. Total fuel consumption within the organization from renewable sources, in joules
or multiples, and including fuel types used.
c. In joules, watt-hours or multiples, the total:
i. electricity consumption
ii. heating consumption
iii. cooling consumption
iv. steam consumption
d. In joules, watt-hours or multiples, the total:
i. electricity sold
ii. heating sold
iii. cooling sold
iv. steam sold
e. Total energy consumption within the organization, in joules or multiples.
f. Standards, methodologies, assumptions, and/or calculation tools used.
g. Source of the conversion factors used.</t>
  </si>
  <si>
    <t>SDG 7: Affordable and Clean Energy
SDG 8: Decent Work and Economic Growth
SDG 12: Responsible Consumption and Production
SDG 13: Climate Action</t>
  </si>
  <si>
    <t>302-3</t>
  </si>
  <si>
    <t>Energy Intensity</t>
  </si>
  <si>
    <t>SDG 7: Affordable and Clean Energy
SDG 8: Decent Work and Economic Growth
SDG 13: Climate Action</t>
  </si>
  <si>
    <t>302-4</t>
  </si>
  <si>
    <t>Reduction of energy consumption</t>
  </si>
  <si>
    <t>303 Water and Effluents</t>
  </si>
  <si>
    <t>303-1</t>
  </si>
  <si>
    <t>Water withdrawal by source</t>
  </si>
  <si>
    <t>SDG 6: Clean Water and Sanitation</t>
  </si>
  <si>
    <t>303-3</t>
  </si>
  <si>
    <t>Water recycled and reused</t>
  </si>
  <si>
    <t>SDG 6: Clean Water and Sanitation
SDG 8: Decent Work and Economic Growth
SDG 12: Responsible Consumption and Production</t>
  </si>
  <si>
    <t>303-5</t>
  </si>
  <si>
    <t>Water consumption</t>
  </si>
  <si>
    <t>SDG 6: Clean Water and Sanitation
SDG 12: Responsible Consumption and Production</t>
  </si>
  <si>
    <t>304 Biodiversity</t>
  </si>
  <si>
    <t>304-2</t>
  </si>
  <si>
    <t>Significant impacts of activities, products, and services</t>
  </si>
  <si>
    <t>SDG 6: Clean Water and Sanitation
SDG 13: Climate Action
SDG 14: Life Below Water
SDG 15: Life on Land</t>
  </si>
  <si>
    <t>304-3</t>
  </si>
  <si>
    <t>Habitats protected or restored</t>
  </si>
  <si>
    <t>MM1</t>
  </si>
  <si>
    <t>Amount of land (owned or leased, and managed for production activities or extractive use) disturbed or rehabilitated</t>
  </si>
  <si>
    <t>SDG 3: Good Health and Well-Being
SDG 6: Clean Water and Sanitation
SDG 12: Responsible Consumption and Production
SDG 13: Climate Action
SDG 14: Life Below Water 
SDG 15: Life on Land</t>
  </si>
  <si>
    <t>MM2</t>
  </si>
  <si>
    <t>The number and percentage of total sites identified as requiring biodiversity management plans according to stated criteria, and the number (percentage) of those sites with plans in place</t>
  </si>
  <si>
    <t>SDG 6: Clean Water and Sanitation
SDG 13: Climate Action
SDG 14: Life Below Water 
SDG 15: Life on Land</t>
  </si>
  <si>
    <t>305 Emissions</t>
  </si>
  <si>
    <t>305-1</t>
  </si>
  <si>
    <t>1 Direct (Scope I) GHG emissions</t>
  </si>
  <si>
    <t>SDG 3: Good Health and Well-Being
SDG 12: Responsible Consumption and Production
SDG 13: Climate Action
SDG 14: Life Below Water
SDG 15: Life on Land</t>
  </si>
  <si>
    <t>305-2</t>
  </si>
  <si>
    <t>Energy Indirect (Scope II) GHG emissions</t>
  </si>
  <si>
    <t>305-3</t>
  </si>
  <si>
    <t>Other indirect (Scope III) GHG emissions</t>
  </si>
  <si>
    <t>305-4</t>
  </si>
  <si>
    <t>GHG emissions intensity</t>
  </si>
  <si>
    <t>SDG 12: Responsible Consumption and Production
SDG 13: Climate Action
SDG 14: Life Below Water
SDG 15: Life on Land</t>
  </si>
  <si>
    <t>305-5</t>
  </si>
  <si>
    <t>Reduction of GHG emissions</t>
  </si>
  <si>
    <t>305-6</t>
  </si>
  <si>
    <t>Emissions of ozone-depleting substances (ODS)</t>
  </si>
  <si>
    <t>SDG 3: Good Health and Well-Being
SDG 12: Responsible Consumption and Production
SDG 13: Climate Action</t>
  </si>
  <si>
    <t>305-7</t>
  </si>
  <si>
    <t>Nitrogen oxides (NOX), sulfur oxides (SOX), and other significant air emissions</t>
  </si>
  <si>
    <t>306 Effluents and Waste</t>
  </si>
  <si>
    <t>306-1</t>
  </si>
  <si>
    <t>SDG 3: Good Health and Well-Being
SDG 6: Clean Water and Sanitation
SDG 12: Responsible Consumption and Production
SDG 13: Climate Action
SDG 14: Life Below Water</t>
  </si>
  <si>
    <t>306-2</t>
  </si>
  <si>
    <t>Waste by type and disposal method</t>
  </si>
  <si>
    <t>SDG 3: Good Health and Well-Being
SDG 6: Clean Water and Sanitation
SDG 12: Responsible Consumption and Production
SDG 13: Climate Action</t>
  </si>
  <si>
    <t>306-3</t>
  </si>
  <si>
    <t>Significant spills</t>
  </si>
  <si>
    <t>SDG 3: Good Health and Well-Being
SDG 6: Clean Water and Sanitation
SDG 12: Responsible Consumption and Production
SDG 13: Climate Action
SDG 14: Life Below Water
SDG 15: Life on Land</t>
  </si>
  <si>
    <t>306-5</t>
  </si>
  <si>
    <t>Water bodies affected by water discharges and/or runoff</t>
  </si>
  <si>
    <t>SDG 6: Clean Water and Sanitation
SDG 12: Responsible Consumption and Production
SDG 13: Climate Action
SDG 14: Life Below Water
SDG 15: Life on Land</t>
  </si>
  <si>
    <t>MM3</t>
  </si>
  <si>
    <t>Total amounts of overburden, rock, tailings and sludges, and, their associated risks</t>
  </si>
  <si>
    <t>SDG 3: Good Health and Well-Being
SDG 6: Clean Water and Sanitation
SDG 11: Sustainable Cities and Communities
SDG 12: Responsible Consumption and Production</t>
  </si>
  <si>
    <t>GRI 300 ENVIRONMENTAL</t>
  </si>
  <si>
    <t>307 Environmental Compliance</t>
  </si>
  <si>
    <t>307-1</t>
  </si>
  <si>
    <t>Non-compliance with environmental laws and regulations</t>
  </si>
  <si>
    <t>308 Supplier Environmental Assessment</t>
  </si>
  <si>
    <t>308-1</t>
  </si>
  <si>
    <t>New suppliers that were screened using environmental criteria</t>
  </si>
  <si>
    <t>GRI 400 SOCIAL</t>
  </si>
  <si>
    <t>401 Employment</t>
  </si>
  <si>
    <t>401-1</t>
  </si>
  <si>
    <t>New employee hires and employee turnover</t>
  </si>
  <si>
    <t>402 Labor/Management Relations</t>
  </si>
  <si>
    <t>402-1</t>
  </si>
  <si>
    <t>Minimum notice periods regarding operational changes</t>
  </si>
  <si>
    <t>MM4</t>
  </si>
  <si>
    <t>Number of strikes and lock-outs exceeding one week's duration, by country</t>
  </si>
  <si>
    <t>SDG 3: Good Health and Well-Being
SDG 8: Decent Work and Economic Growth
SDG 10: Reduced Inequalities</t>
  </si>
  <si>
    <t>403 Occupational Health and Safety</t>
  </si>
  <si>
    <t>403-1</t>
  </si>
  <si>
    <t>Occupational health and safety management system</t>
  </si>
  <si>
    <t>SDG 3: Good Health and Well-Being
SDG 8: Decent Work and Economic Growth</t>
  </si>
  <si>
    <t>403-2</t>
  </si>
  <si>
    <t>Hazard identification, risk assessment, and incident investigation</t>
  </si>
  <si>
    <t>403-3</t>
  </si>
  <si>
    <t>Occupational health services</t>
  </si>
  <si>
    <t>403-4</t>
  </si>
  <si>
    <t>Worker participation, consultation, and communication on occupational health and safety</t>
  </si>
  <si>
    <t>403-5</t>
  </si>
  <si>
    <t>Worker training on occupational health and safety</t>
  </si>
  <si>
    <t>403-6</t>
  </si>
  <si>
    <t>Promotion of worker health</t>
  </si>
  <si>
    <t>403-7</t>
  </si>
  <si>
    <t>Prevention and mitigation of occupational health and safety impacts directly linked by business relationships</t>
  </si>
  <si>
    <t>404 Training and Education</t>
  </si>
  <si>
    <t>404-2</t>
  </si>
  <si>
    <t>Programs for upgrading employee skills and transition assistance programs</t>
  </si>
  <si>
    <t>405 Diversity and Equal Opportunity</t>
  </si>
  <si>
    <t>405-1</t>
  </si>
  <si>
    <t>Diversity of governance bodies and employees</t>
  </si>
  <si>
    <t>SDG 5: Gender Equality
SDG 8: Decent Work and Economic Growth</t>
  </si>
  <si>
    <t>405-2</t>
  </si>
  <si>
    <t>Ratio of basic salary and remuneration of women to men</t>
  </si>
  <si>
    <t>SDG 5: Gender Equality
SDG 8: Decent Work and Economic Growth
SDG 10: Reduced Inequalities</t>
  </si>
  <si>
    <t>406 Non-discrimination</t>
  </si>
  <si>
    <t>406-1</t>
  </si>
  <si>
    <t>Incidents of discrimination and corrective actions taken</t>
  </si>
  <si>
    <t>SDG 5: Gender Equality
SDG 8: Decent Work and Economic Growth
SDG 16: Peace, Justice and Strong Institutions</t>
  </si>
  <si>
    <t>407 Freedom of Association and Collective Bargaining</t>
  </si>
  <si>
    <t>407-1</t>
  </si>
  <si>
    <t>Operations and suppliers in which the right to freedom of association and collective bargaining may be at risk</t>
  </si>
  <si>
    <t>408 Child Labor</t>
  </si>
  <si>
    <t>408-1</t>
  </si>
  <si>
    <t>Operations and suppliers at significant risk for incidents of child labor</t>
  </si>
  <si>
    <t>SDG 8: Decent Work and Economic Growth
SDG 16: Peace, Justice and Strong Institutions</t>
  </si>
  <si>
    <t>409 Forced or Compulsory Labor</t>
  </si>
  <si>
    <t>409-1</t>
  </si>
  <si>
    <t>Operations and suppliers at significant risk for incidents of forced or compulsory labor</t>
  </si>
  <si>
    <t>410 Security Practices</t>
  </si>
  <si>
    <t>410-1</t>
  </si>
  <si>
    <t>Security personnel trained in human rights policies or procedures</t>
  </si>
  <si>
    <t>411 Rights of Indigenous Peoples</t>
  </si>
  <si>
    <t>411-1</t>
  </si>
  <si>
    <t>Incidents of violations involving rights of indigenous peoples</t>
  </si>
  <si>
    <t>MM5</t>
  </si>
  <si>
    <t>Total number of operations taking place in or adjacent to Indigenous Peoples' territories, and number and percentage of operations or sites where there are formal agreements with Indigenous Peoples' communities</t>
  </si>
  <si>
    <t>SDG 1: No Poverty
SDG 2: Zero Hunger
SDG 3: Good Health and Well-Being
SDG 10: Reduced Inequalities</t>
  </si>
  <si>
    <t>412 Human Rights Assessment</t>
  </si>
  <si>
    <t>412-1</t>
  </si>
  <si>
    <t>Operations that have been subject to human rights reviews or impact assessments</t>
  </si>
  <si>
    <t>412-2</t>
  </si>
  <si>
    <t>Employee training on human rights policies or procedures</t>
  </si>
  <si>
    <t>413 Local Communities</t>
  </si>
  <si>
    <t>413-1</t>
  </si>
  <si>
    <t>Operations with local community engagement, impact assessments, and development programs</t>
  </si>
  <si>
    <t>MM6</t>
  </si>
  <si>
    <t>Number and description of significant disputes relating to land use, customary rights of local communities and Indigenous Peoples</t>
  </si>
  <si>
    <t>MM7</t>
  </si>
  <si>
    <t>The extent to which grievance mechanisms were used to resolve disputes relating to land use, customary rights of local communities and Indigenous Peoples, and the outcomes</t>
  </si>
  <si>
    <t>414 Supplier Social Assessment</t>
  </si>
  <si>
    <t>414-1</t>
  </si>
  <si>
    <t>414-1 New suppliers that were screened using social criteria</t>
  </si>
  <si>
    <t>419 Socioeconomic Compliance</t>
  </si>
  <si>
    <t>419-1</t>
  </si>
  <si>
    <t>Non-compliance with laws and regulations in the social and economic area</t>
  </si>
  <si>
    <t>Other: Emergency Preparedness</t>
  </si>
  <si>
    <t>Other: Materials Stewardship</t>
  </si>
  <si>
    <t>SDG 1: No Poverty
SDG 5: Gender Equality
SDG 7: Affordable and Clean Energy
SDG 8: Decent Work and Economic Growth
SDG 9: Industry, Innovation and Infrastructure
SDG 12: Responsible Consumption and Production
SDG 13: Climate Action
SDG 15: Life on Land
SDG 16: Peace, Justice and Strong Institutions
SDG 17: Partnerships for the Goals</t>
  </si>
  <si>
    <t>M&amp;M Sector: Artisanal and Small-Scale Mining</t>
  </si>
  <si>
    <t>MM8</t>
  </si>
  <si>
    <t>Number (and percentage) of company operating sites where artisanal and small-scale mining (ASM) takes place on, or adjacent to, the site; the associated risks and the actions taken to manage and mitigate these risks</t>
  </si>
  <si>
    <t>SDG 1: No Poverty
SDG 2: Zero Hunger
SDG 3: Good Health and Well-Being
SDG 6: Clean Water and Sanitation
SDG 8: Decent Work and Economic Growth
SDG 12: Responsible Consumption and Production</t>
  </si>
  <si>
    <t>M&amp;M Sector: Resettlement</t>
  </si>
  <si>
    <t>MM9</t>
  </si>
  <si>
    <t>Sites where resettlements took place, the number of households resettled in each, and how their livelihoods were affected in the process</t>
  </si>
  <si>
    <t>SDG 1: No Poverty
SDG 2: Zero Hunger</t>
  </si>
  <si>
    <t>M&amp;M Sector: Closure Planning</t>
  </si>
  <si>
    <t>MM10</t>
  </si>
  <si>
    <t>Number and percentage of operations with closure plans</t>
  </si>
  <si>
    <t>SUSTAINABILITY ACCOUNTING STANDARDS BOARD (SASB) INDEX</t>
  </si>
  <si>
    <t>TOPIC</t>
  </si>
  <si>
    <t>ACCOUNTING METRIC</t>
  </si>
  <si>
    <t>CATEGORY</t>
  </si>
  <si>
    <t xml:space="preserve">UNIT OF MEASURE </t>
  </si>
  <si>
    <t>CODE</t>
  </si>
  <si>
    <t>Greenhouse Gas Emissions</t>
  </si>
  <si>
    <t>(1) Gross global Scope 1 emissions 
(2) Percentage covered under emissions-limiting regulations</t>
  </si>
  <si>
    <t>Quantitative</t>
  </si>
  <si>
    <t>EM-MM-110a.1</t>
  </si>
  <si>
    <t>Discussion and Analysis</t>
  </si>
  <si>
    <t>EM-MM-110a.2</t>
  </si>
  <si>
    <t>Air Quality</t>
  </si>
  <si>
    <t>Metric tons (t)</t>
  </si>
  <si>
    <t>EM-MM-120a.1</t>
  </si>
  <si>
    <t>Energy Management</t>
  </si>
  <si>
    <t>(1) Total energy consumed, (2) percentage grid electricity, (3) percentage renewable</t>
  </si>
  <si>
    <t>Gigajoules (GJ), Percentage (%)</t>
  </si>
  <si>
    <t>EM-MM-130a.1</t>
  </si>
  <si>
    <t>Water Management</t>
  </si>
  <si>
    <t>Thousand cubic meters (m³), Percentage (%)</t>
  </si>
  <si>
    <t>EM-MM-140a.1</t>
  </si>
  <si>
    <t>Number of incidents of non-compliance associated with water quality permits, standards, and regulations</t>
  </si>
  <si>
    <t>Number</t>
  </si>
  <si>
    <t>EM-MM-140a.2</t>
  </si>
  <si>
    <t>No incidents of non-compliance associated with water quality permits, standards, and regulations occurred in 2020.</t>
  </si>
  <si>
    <t>Waste &amp; Hazardous Materials Management</t>
  </si>
  <si>
    <t>(1) Total weight of tailings waste 
(2) Percentage recycled</t>
  </si>
  <si>
    <t>Metric tons (t), Percentage (%)</t>
  </si>
  <si>
    <t>EM-MM-150a.1</t>
  </si>
  <si>
    <t>(1) 259 million metric tons
(2) 0.5% recycled</t>
  </si>
  <si>
    <t>(1) Total weight of mineral processing waste
(2) Percentage recycled</t>
  </si>
  <si>
    <t>EM-MM-150a.2</t>
  </si>
  <si>
    <t>Number of tailings impoundments, broken down by MSHA hazard potential</t>
  </si>
  <si>
    <t>EM-MM-150a.3</t>
  </si>
  <si>
    <t>Biodiversity Impacts</t>
  </si>
  <si>
    <t>Description of environmental management policies and practices for active sites</t>
  </si>
  <si>
    <t>EM-MM-160a.1</t>
  </si>
  <si>
    <t>Percentage (%)</t>
  </si>
  <si>
    <t>EM-MM-160a.2</t>
  </si>
  <si>
    <t>Percentage of (1) proved and (2) probable reserves in or near sites with protected conservation status or endangered species habitat</t>
  </si>
  <si>
    <t>EM-MM-160a.3</t>
  </si>
  <si>
    <t>Security, Human Rights &amp; Rights of Indigenous Peoples</t>
  </si>
  <si>
    <t>Percentage of (1) proved and (2) probable reserves in or near areas of conflict</t>
  </si>
  <si>
    <t>EM-MM-210a.1</t>
  </si>
  <si>
    <t>Percentage of (1) proved and (2) probable reserves in or near indigenous land</t>
  </si>
  <si>
    <t>Percentage(%)</t>
  </si>
  <si>
    <t>EM-MM-210a.2</t>
  </si>
  <si>
    <t>Discussion of engagement processes and due diligence practices with respect to human rights, indigenous rights, and operation in areas of conflict</t>
  </si>
  <si>
    <t>EM-MM-210a.3</t>
  </si>
  <si>
    <t>Community Relations</t>
  </si>
  <si>
    <t>Discussion of process to manage risks and opportunities associated with community rights and interests</t>
  </si>
  <si>
    <t>EM-MM-210b.1</t>
  </si>
  <si>
    <t>Number and duration of non-technical delays</t>
  </si>
  <si>
    <t>Number, Days</t>
  </si>
  <si>
    <t>EM-MM-210b.2</t>
  </si>
  <si>
    <t>Labor Relations</t>
  </si>
  <si>
    <t>Percentage of active workforce covered under collective bargaining agreements, broken down by U.S. and foreign employees</t>
  </si>
  <si>
    <t>EM-MM-310a.1</t>
  </si>
  <si>
    <t>Number and duration of strikes and lockouts</t>
  </si>
  <si>
    <t>EM-MM-310a.2</t>
  </si>
  <si>
    <t>Workforce Health &amp; Safety</t>
  </si>
  <si>
    <t>(1) MSHA all-incidence rate, (2) fatality rate, (3) near miss frequency rate (NMFR) and (4) average hours of health, safety, and emergency response training for (a) full-time employees and (b) contract employees</t>
  </si>
  <si>
    <t>Rate</t>
  </si>
  <si>
    <t>EM-MM-320a.1</t>
  </si>
  <si>
    <t>Business Ethics &amp; Transparency</t>
  </si>
  <si>
    <t>Description of the management system for prevention of corruption and bribery throughout the value chain</t>
  </si>
  <si>
    <t>EM-MM-510a.1</t>
  </si>
  <si>
    <t>Production in countries that have the 20 lowest rankings in Transparency International’s Corruption Perception Index</t>
  </si>
  <si>
    <t>Metric tons (t) saleable</t>
  </si>
  <si>
    <t>EM-MM-510a.2</t>
  </si>
  <si>
    <t>FCX has no production in the countries that have the 20 lowest rankings in Transparency International's Corruption Perception Index.</t>
  </si>
  <si>
    <t>Activity Metric</t>
  </si>
  <si>
    <t>Production of (1) metal ores and (2) finished metal products</t>
  </si>
  <si>
    <t>EM-MM-000.A</t>
  </si>
  <si>
    <t>Total number of employees, percentage contractors</t>
  </si>
  <si>
    <t>Number, Percentage (%)</t>
  </si>
  <si>
    <t>EM-MM-000.B</t>
  </si>
  <si>
    <t>PRINCIPLE</t>
  </si>
  <si>
    <t>PRINCIPLE DESCRIPTION</t>
  </si>
  <si>
    <t>PERFORMANCE EXPECTATION</t>
  </si>
  <si>
    <t>DESCRIPTION</t>
  </si>
  <si>
    <t>PRINCIPLE 1: ETHICAL BUSINESS</t>
  </si>
  <si>
    <t>Apply ethical business practices and sound systems of corporate governance and transparency to support sustainable development.</t>
  </si>
  <si>
    <t>Establish systems to maintain compliance with applicable law.</t>
  </si>
  <si>
    <t>Implement policies and practices to prevent bribery, corruption and to publicly disclose facilitation payments.</t>
  </si>
  <si>
    <t>Implement policies and standards consistent with the ICMM policy framework.</t>
  </si>
  <si>
    <t>Assign accountability for sustainability performance at the Board and/or Executive Committee level.</t>
  </si>
  <si>
    <t>Disclose the value and beneficiaries of financial and in-kind political contributions whether directly or through an intermediary.</t>
  </si>
  <si>
    <t>PRINCIPLE 2: DECISION MAKING</t>
  </si>
  <si>
    <t xml:space="preserve">Integrate sustainable development in corporate strategy and decision-making processes. </t>
  </si>
  <si>
    <t xml:space="preserve">Integrate sustainable development principles into corporate strategy and decisionmaking processes relating to investments and in the design, operation and closure of facilities. </t>
  </si>
  <si>
    <t>Support the adoption of responsible health and safety, environmental, human rights and labour policies and practices by joint venture partners, suppliers and  Contractors, based on risk.</t>
  </si>
  <si>
    <t>PRINCIPLE 3: HUMAN RIGHTS</t>
  </si>
  <si>
    <t>Respect human rights and the interests, cultures, customs and values of employees and communities affected by our activities.</t>
  </si>
  <si>
    <t xml:space="preserve">Support the UN Guiding Principles on Business and Human Rights by developing a policy commitment to respect human rights, undertaking human rights due diligence and providing for or cooperating in processes to enable the remediation of adverse human rights impacts that members have caused or contributed to. </t>
  </si>
  <si>
    <t>Avoid the involuntary physical or economic displacement of families and communities. Where this is not possible apply the mitigation hierarchy and implement actions or remedies that address residual adverse effects to restore or improve livelihoods and standards of living of displaced people.</t>
  </si>
  <si>
    <t>Implement, based on risk, a human rights and security approach consistent with the Voluntary Principles on Security and Human Rights.</t>
  </si>
  <si>
    <t>Respect the rights of workers by: not employing child or forced labour; avoiding human trafficking; not assigning hazardous/dangerous work to those under 18; eliminating harassment and discrimination; respecting freedom of association and collective bargaining and; providing a mechanism to address workers grievances.</t>
  </si>
  <si>
    <t>Remunerate employees with wages that equal or exceed legal requirements or represent a competitive wage within that job market (whichever is higher) and assign regular and overtime working hours within legally required limits.</t>
  </si>
  <si>
    <t>Respect the rights, interests, aspirations, culture and natural resource-based livelihoods of Indigenous Peoples in project design, development and operation; apply the mitigation hierarchy to address adverse impacts and; deliver sustainable benefits for Indigenous Peoples.</t>
  </si>
  <si>
    <t xml:space="preserve">Work to obtain the free, prior and informed consent of Indigenous Peoples where significant adverse impacts are likely to occur, as a result of relocation, disturbance of lands and territories or of critical cultural heritage, and capture the outcomes of engagement and consent processes in agreements. </t>
  </si>
  <si>
    <t>Implement policies and practices to respect the rights and interests of women and support diversity in the workplace.</t>
  </si>
  <si>
    <t>PRINCIPLE 4: RISK MANAGEMENT</t>
  </si>
  <si>
    <t>Implement effective risk-management strategies and systems based on sound science
and which account for stakeholder perceptions of risks.</t>
  </si>
  <si>
    <t>Assess environmental and social risks and opportunities of new projects and of significant changes to existing operations in consultation with interested and affected stakeholders, and publicly disclose assessment results.</t>
  </si>
  <si>
    <t>Undertake risk-based due diligence on conflict and human rights that aligns with the OECD Due Diligence Guidance on Conflict-Affected and High-Risk Areas, when operating in, or sourcing from, a conflict-affected or high-risk area.</t>
  </si>
  <si>
    <t>Implement risk-based controls to avoid/prevent, minimise, mitigate and/or remedy health, safety and environmental impacts to workers, local communities, cultural heritage and the natural environment, based upon a recognised international standard or management system.</t>
  </si>
  <si>
    <t>Develop, maintain and test emergency response plans. Where risks to external stakeholders are significant, this should be in collaboration with potentially affected stakeholders and consistent with established industry good practice.</t>
  </si>
  <si>
    <t>PRINCIPLE 5: HEALTH AND SAFETY</t>
  </si>
  <si>
    <t>Pursue continual improvement in health and safety performance with the ultimate goal
of zero harm.</t>
  </si>
  <si>
    <t>Implement practices aimed at continually improving workplace health and safety, and monitor performance for the elimination of workplace fatalities, serious injuries and prevention of occupational diseases, based upon a recognised international standard or management system.</t>
  </si>
  <si>
    <t>Provide workers with training in accordance with their responsibilities for health and safety, and implement health surveillance and risk-based monitoring programmes based on occupational exposures.</t>
  </si>
  <si>
    <t>PRINCIPLE 6: ENVIRONMENTAL PERFORMANCE</t>
  </si>
  <si>
    <t>Pursue continual improvement in environmenal performance issues, such as water
stewardship, energy use and climate change.</t>
  </si>
  <si>
    <t xml:space="preserve"> Plan and design for closure in consultation with relevant authorities and
stakeholders, implement measures to address closure-related environmental and social aspects, and make financial provision to enable agreed closure and postclosure commitments to be realised.</t>
  </si>
  <si>
    <t>Implement water stewardship practices that provide for strong and transparent water governance, effective and efficient management of water at operations, and collaboration with stakeholders at a catchment level to achieve responsible and sustainable water use.</t>
  </si>
  <si>
    <t>Design, construct, operate, monitor and decommission tailings disposal/storage facilities using comprehensive, risk-based management and governance practices in line with internationally recognised good practice, to minimise the risk of catastrophic failure.</t>
  </si>
  <si>
    <t>Apply the mitigation hierarchy to prevent pollution, manage releases and waste, and address potential impacts on human health and the environment.</t>
  </si>
  <si>
    <t>Implement measures to improve energy efficiency and contribute to a low-carbon future, and report the outcomes based on internationally recognised protocols for measuring CO2 equivalent (GHG) emissions.</t>
  </si>
  <si>
    <t>PRINCIPLE 7: CONSERVATION OF BIODIVERSITY</t>
  </si>
  <si>
    <t>Contribute to the conservation of biodiversity and integrated approaches to
land-use planning.</t>
  </si>
  <si>
    <t>Neither explore nor develop new mines in World Heritage sites, respect legally designated protected areas, and design and operate any new operations or changes to existing operations to be compatible with the value for which such areas were designated.</t>
  </si>
  <si>
    <t>Assess and address risks and impacts to biodiversity and ecosystem services by implementing the mitigation hierarchy, with the ambition of achieving no-net-loss of biodiversity.</t>
  </si>
  <si>
    <t>PRINCIPLE 8: RESPONSIBLE PRODUCTION</t>
  </si>
  <si>
    <t>Facilitate and support the knowledge-base and systems for responsible design, use,
re-use, recycling and disposal of products containing metals and minerals.</t>
  </si>
  <si>
    <t>In project design, operation and de-commissioning, implement cost-effective
measures for the recovery, re-use or recycling of energy, natural resources, and materials.</t>
  </si>
  <si>
    <t xml:space="preserve">Assess the hazards of the products of mining according to UN Globally Harmonised System of Hazard Classification and Labelling or equivalent relevant regulatory systems and communicate through safety data sheets and labelling as appropriate. </t>
  </si>
  <si>
    <t>PRINCIPLE 9: SOCIAL PERFORMANCE</t>
  </si>
  <si>
    <t>Pursue continual improvement in social performance and contribute to the social,
economic and institutional development of host countries and communities.</t>
  </si>
  <si>
    <t>Implement inclusive approaches with local communities to identify their development priorities and support activities that contribute to their lasting social and economic wellbeing, in partnership with government, civil society and development agencies, as appropriate.</t>
  </si>
  <si>
    <t>Enable access by local enterprises to procurement and contracting opportunities across the project life-cycle, both directly and by encouraging larger contractors and suppliers, and also by supporting initiatives to enhance economic opportunities for local communities.</t>
  </si>
  <si>
    <t>Conduct stakeholder engagement based upon an analysis of the local context and provide local stakeholders with access to effective mechanisms for seeking resolution of grievances related to the company and its activities.</t>
  </si>
  <si>
    <t>Collaborate with government, where appropriate, to support improvements in environmental and social practices of local Artisanal and Small-scale Mining (ASM).</t>
  </si>
  <si>
    <t>PRINCIPLE 10: STAKEHOLDER ENGAGEMENT</t>
  </si>
  <si>
    <t>Proactively engage key stakeholders on sustainable development challenges and
opportunities in an open and transparent manner. Effectively report and independently
verify progress and performance.</t>
  </si>
  <si>
    <t>Identify and engage with key corporate-level external stakeholders on sustainable development issues in an open and transparent manner</t>
  </si>
  <si>
    <t>Publicly support the implementation of the Extractive Industries Transparency Initiative (EITI) and compile information on all material payments, at the appropriate levels of government, by country and by project.</t>
  </si>
  <si>
    <t xml:space="preserve">Report annually on economic, social and environmental performance at the corporate level using the GRI Sustainability Reporting Standards. </t>
  </si>
  <si>
    <t xml:space="preserve">Each year, conduct independent assurance of sustainability performance following the ICMM guidance on assuring and verifying membership requirements. </t>
  </si>
  <si>
    <t xml:space="preserve">PT-FI Demographic Info </t>
  </si>
  <si>
    <t>American Indian/Alaskan Native</t>
  </si>
  <si>
    <t>Asian</t>
  </si>
  <si>
    <t>Black or African American</t>
  </si>
  <si>
    <t>Hispanic/Latino</t>
  </si>
  <si>
    <t>Native Hawaiian or Other Pacific Islander</t>
  </si>
  <si>
    <t>Two or more races</t>
  </si>
  <si>
    <t>White</t>
  </si>
  <si>
    <t>Undisclosed</t>
  </si>
  <si>
    <t>(1) 229 thousand metric tons
(2) 50% recycled</t>
  </si>
  <si>
    <t>OECD Step 5 Due Diligence Report</t>
  </si>
  <si>
    <t>We are committed to respecting the human rights of community members and, when unavoidable, conducting community resettlement activities in alignment with international best practice. This commitment is reflected in our Social Performance Policy, Human Rights Policy and Responsible Sourcing of Minerals Policy. We did not have any community resettlement activities in 2020.</t>
  </si>
  <si>
    <r>
      <t>NOVs related to permit exceedances, spills, releases or other compliance matters</t>
    </r>
    <r>
      <rPr>
        <vertAlign val="superscript"/>
        <sz val="8"/>
        <color theme="1"/>
        <rFont val="Century Gothic"/>
        <family val="2"/>
      </rPr>
      <t>3</t>
    </r>
  </si>
  <si>
    <t xml:space="preserve">2. 2020 reportable spills included four releases of 75 kg (or less) of NH3 or SO2 at our Rotterdam molybdenum plant associated with malfunctions of the catalytic oxidizer, down from 14 such events in 2019. </t>
  </si>
  <si>
    <r>
      <t>ACCESS CHALLENGES</t>
    </r>
    <r>
      <rPr>
        <b/>
        <vertAlign val="superscript"/>
        <sz val="8"/>
        <rFont val="Century Gothic"/>
        <family val="2"/>
      </rPr>
      <t>4</t>
    </r>
  </si>
  <si>
    <r>
      <t>WATER STRESS</t>
    </r>
    <r>
      <rPr>
        <b/>
        <vertAlign val="superscript"/>
        <sz val="8"/>
        <rFont val="Century Gothic"/>
        <family val="2"/>
      </rPr>
      <t>3</t>
    </r>
  </si>
  <si>
    <r>
      <t>WATER SOURCES</t>
    </r>
    <r>
      <rPr>
        <b/>
        <vertAlign val="superscript"/>
        <sz val="8"/>
        <rFont val="Century Gothic"/>
        <family val="2"/>
      </rPr>
      <t>2</t>
    </r>
  </si>
  <si>
    <r>
      <t>CLIMATE CONDITIONS</t>
    </r>
    <r>
      <rPr>
        <b/>
        <vertAlign val="superscript"/>
        <sz val="8"/>
        <rFont val="Century Gothic"/>
        <family val="2"/>
      </rPr>
      <t>1</t>
    </r>
  </si>
  <si>
    <r>
      <t>NO</t>
    </r>
    <r>
      <rPr>
        <vertAlign val="subscript"/>
        <sz val="8"/>
        <rFont val="Century Gothic"/>
        <family val="2"/>
      </rPr>
      <t>X</t>
    </r>
    <r>
      <rPr>
        <sz val="8"/>
        <rFont val="Century Gothic"/>
        <family val="2"/>
      </rPr>
      <t xml:space="preserve"> (excluding N</t>
    </r>
    <r>
      <rPr>
        <vertAlign val="subscript"/>
        <sz val="8"/>
        <rFont val="Century Gothic"/>
        <family val="2"/>
      </rPr>
      <t>2</t>
    </r>
    <r>
      <rPr>
        <sz val="8"/>
        <rFont val="Century Gothic"/>
        <family val="2"/>
      </rPr>
      <t>O), oxides of nitrogen</t>
    </r>
  </si>
  <si>
    <r>
      <t>SO</t>
    </r>
    <r>
      <rPr>
        <vertAlign val="subscript"/>
        <sz val="8"/>
        <rFont val="Century Gothic"/>
        <family val="2"/>
      </rPr>
      <t>X</t>
    </r>
    <r>
      <rPr>
        <sz val="8"/>
        <rFont val="Century Gothic"/>
        <family val="2"/>
      </rPr>
      <t>, oxides of sulfur</t>
    </r>
  </si>
  <si>
    <r>
      <t>PM</t>
    </r>
    <r>
      <rPr>
        <vertAlign val="subscript"/>
        <sz val="8"/>
        <rFont val="Century Gothic"/>
        <family val="2"/>
      </rPr>
      <t>10</t>
    </r>
    <r>
      <rPr>
        <sz val="8"/>
        <rFont val="Century Gothic"/>
        <family val="2"/>
      </rPr>
      <t>, particulate matter</t>
    </r>
  </si>
  <si>
    <r>
      <t>Other</t>
    </r>
    <r>
      <rPr>
        <vertAlign val="superscript"/>
        <sz val="8"/>
        <rFont val="Century Gothic"/>
        <family val="2"/>
      </rPr>
      <t>1</t>
    </r>
  </si>
  <si>
    <r>
      <t>Community Grievances</t>
    </r>
    <r>
      <rPr>
        <b/>
        <vertAlign val="superscript"/>
        <sz val="8"/>
        <rFont val="Century Gothic"/>
        <family val="2"/>
      </rPr>
      <t>2</t>
    </r>
  </si>
  <si>
    <r>
      <t>Peru</t>
    </r>
    <r>
      <rPr>
        <vertAlign val="superscript"/>
        <sz val="8"/>
        <rFont val="Century Gothic"/>
        <family val="2"/>
      </rPr>
      <t>3</t>
    </r>
  </si>
  <si>
    <r>
      <t>United States</t>
    </r>
    <r>
      <rPr>
        <vertAlign val="superscript"/>
        <sz val="8"/>
        <rFont val="Century Gothic"/>
        <family val="2"/>
      </rPr>
      <t>4</t>
    </r>
  </si>
  <si>
    <r>
      <t>Other</t>
    </r>
    <r>
      <rPr>
        <vertAlign val="superscript"/>
        <sz val="8"/>
        <rFont val="Century Gothic"/>
        <family val="2"/>
      </rPr>
      <t>5</t>
    </r>
  </si>
  <si>
    <t xml:space="preserve">There were no strikes or lockouts at any of our operations in 2020. </t>
  </si>
  <si>
    <t>For full year 2020: 
(1)(a) MSHA all-incidence rate for full-time employees: 0.80
(1)(b) MSHA all-incidence rate contract employees: 0.50
(2)(a) fatality rate for full-time employees: 0.005
(2)(b) fatality rate for contract employees: 0.014
(3)(a) near miss frequency rate (NMFR) for full-time employees:  1.96
(3)(b) near miss frequency rate (NMFR) for contract employees: 0.99
(4) We do not currently disclose this information.</t>
  </si>
  <si>
    <r>
      <t xml:space="preserve">FCX is committed to responsibly manage our relationships with host communities and indigenous neighbors. Constructive dialogue is at the foundation of our relationships with host communities and stakeholders. Our engagements help to inform understanding of our actual, potential and perceived impacts. It also helps us build a localized understanding of what contributes to community welfare and long-term sustainability, and mutually identify relevant social investment and development priorities to support any gaps. Engagements also enable us to share information about our own operational activities, facilitate dialogue and ultimately build trust. 
While our community programs are tailored to the site-specific dynamics of the operation and host community, our overarching objectives in partnership with our local stakeholders are to: (1) build enduring trust, (2) minimize or mitigate any negative impacts from our operations, (3) maximize the positive benefits, (4) support our communities in building resiliency and well-being over the life of the mine, and (5) develop the skills and capacity to thrive beyond the mine.
</t>
    </r>
    <r>
      <rPr>
        <i/>
        <sz val="8"/>
        <rFont val="Century Gothic"/>
        <family val="2"/>
      </rPr>
      <t xml:space="preserve">For more information on our approach to management of risks and opportunities associated with community rights and interests, please see reference documents. </t>
    </r>
  </si>
  <si>
    <t xml:space="preserve">Total workforce (employees and contractors) at year-end 2020 approximated 58,300, 58% of whom were contractors. </t>
  </si>
  <si>
    <t>Indonesian Representation</t>
  </si>
  <si>
    <t>Indigenous Papuan Representation</t>
  </si>
  <si>
    <t>Sustainability Reports and Documents Archive</t>
  </si>
  <si>
    <t>Category 1 
High-quality water that may require minimal and inexpensive treatment to raise quality
to appropriate drinking water standard (e.g., near potable water quality).</t>
  </si>
  <si>
    <t>Category 2
Medium-quality water that would require a moderate level of treatment to meet
appropriate drinking water standard (e.g., agricultural use).</t>
  </si>
  <si>
    <t>Category 3
Low-quality water that would require significant treatment to raise quality to appropriate
drinking water standards (e.g., industrial and wastewater).</t>
  </si>
  <si>
    <t xml:space="preserve">3. Baseline water stress ratings are defined by a combination of the World Resources Institute’s (WRI) Aqueduct tool and its associated descriptors for baseline water stress, as well as our own qualitative assessments and local knowledge of the site-specific circumstances of withdrawal at each operation. For a more in-depth discussion, see our 2019 Water Report. </t>
  </si>
  <si>
    <t>2. In 2020, facilities at Dante, a discontinued operation, were determined to not contain tailings material. One Tailings Storage Facility (TSF) at Morenci was fully integrated into another TSF. Another Morenci TSF’s status changed to inactive.</t>
  </si>
  <si>
    <t>1. Reportable spills excludes spills at PT-FI associated with pipeline sabotage. Due to increased security efforts, the number of sabotage-related spills reported at PT-FI decreased from 68 in 2018, to 16 in 2019, to 8 in 2020.</t>
  </si>
  <si>
    <r>
      <t>4. 2017 penalties paid were from NOVs at Cerro Verde in 2006 and 2008. 2019 penalties paid were from NOVs at Sierrita for dust events in 2018 ($30,000) and a NOV at Cerro Verde in 2007 ($94,682). In addition, we agreed to fund a $200,000 Supplemental Environmental Project associated with the Sierrita dust events. The Cerro Verde fine was paid in 2019 from a regulatory inspection conducted in 2007 due to an extended legal appeal process. 2020 penalties paid were principally from a Sierrita dust event ($55,000) and the failure to obtain a CO</t>
    </r>
    <r>
      <rPr>
        <vertAlign val="subscript"/>
        <sz val="7"/>
        <color theme="1"/>
        <rFont val="Century Gothic"/>
        <family val="2"/>
      </rPr>
      <t>2</t>
    </r>
    <r>
      <rPr>
        <sz val="7"/>
        <color theme="1"/>
        <rFont val="Century Gothic"/>
        <family val="2"/>
      </rPr>
      <t xml:space="preserve"> permit at Rotterdam ($12,000). </t>
    </r>
  </si>
  <si>
    <t xml:space="preserve">1. Certain waste streams (sludges and residues) that were previously reported as mining and mineral processing wastes have been reclassified and reported under the appropriate non-mining hazardous or non-hazardous category. Used oil is incorporated in respective recycled waste categories. </t>
  </si>
  <si>
    <t>1. In North America, our hourly employees continue to elect to work directly with company management rather than through union representation using our Guiding Principles contract, which adds value to the workforce and the company.</t>
  </si>
  <si>
    <t>3. In 2016, 146 grievances that were received in relation to a waste water treatment facility at our Cerro Verde operation were excluded from the total as they were reported separately.</t>
  </si>
  <si>
    <t>5. Other includes security, town site or housing and other grievances not listed above.</t>
  </si>
  <si>
    <t>1. For further information, please see our 2020 Annual Report on Sustainability and FCX’s 2020 Form 10-K.</t>
  </si>
  <si>
    <t xml:space="preserve">FCX is committed to sound environmental practices at all of our operations. Our Environmental Policy serves as the framework for the protection of natural resources in the regions where we live and work. In addition to maintaining compliance with laws and regulations, we utilize risk management strategies based on valid data and sound science throughout the mining life cycle, and we plan and conduct our operations in a manner that optimizes the economic use of resources while minimizing the adverse environmental effects. All our mining and mineral processing operations and technology centers maintain Environmental Management Systems (EMS) certified to ISO 14001:2015. Our practices and policies apply to all active sites across the portfolio and address critical environmental aspects including biodiversity, water stewardship, waste and hazardous chemicals, air emissions, and natural resource conservation and recycling. The environmental management programs implemented at our sites are based upon corporate policies, regulatory compliance, and voluntary commitments to good international industrial practices and standards, and are verified through independent third-party assurance reviews. These programs are enabled through implementation of our Risk Register and project development sustainability review processes as well as project-specific environmental and social impact assessments (ESIA). </t>
  </si>
  <si>
    <t>Percentage of mine sites where acid rock drainage is: (1) predicted to occur, (2) actively mitigated, and (3) under treatment or remediation</t>
  </si>
  <si>
    <t>ICMM WATER QUALITY CATEGORIES</t>
  </si>
  <si>
    <r>
      <t>High Quality
(Freshwater</t>
    </r>
    <r>
      <rPr>
        <vertAlign val="superscript"/>
        <sz val="7"/>
        <color rgb="FF000000"/>
        <rFont val="Century Gothic"/>
        <family val="2"/>
      </rPr>
      <t>1</t>
    </r>
    <r>
      <rPr>
        <sz val="7"/>
        <color rgb="FF000000"/>
        <rFont val="Century Gothic"/>
        <family val="2"/>
      </rPr>
      <t>)</t>
    </r>
  </si>
  <si>
    <t>4. Access challenges can include legal challenges or potential changes in law or regulations that could impact our access to certain water supplies.</t>
  </si>
  <si>
    <t>Sea water</t>
  </si>
  <si>
    <r>
      <t>Cumulative environmental penalties ($ thousands)</t>
    </r>
    <r>
      <rPr>
        <vertAlign val="superscript"/>
        <sz val="8"/>
        <color theme="1"/>
        <rFont val="Century Gothic"/>
        <family val="2"/>
      </rPr>
      <t>4</t>
    </r>
  </si>
  <si>
    <t>Total Closed / Inactive</t>
  </si>
  <si>
    <t>To Third-party</t>
  </si>
  <si>
    <t>Third-party Sources</t>
  </si>
  <si>
    <t>Total Workplace Fatalities</t>
  </si>
  <si>
    <t>Total Workforce</t>
  </si>
  <si>
    <t>Total Women in Workforce</t>
  </si>
  <si>
    <t>Discussion of long-term and short-term strategy or plan to manage Scope 1 emissions, emissions reduction targets, and an analysis of performance against those targets</t>
  </si>
  <si>
    <r>
      <t xml:space="preserve">For information on our engagement processes and due diligence practices with respect to human rights and indigenous rights, please refer to the Communities, Indigenous Peoples, Land Use &amp; Customary Rights and Human Rights sections of our 2020 Annual Report on Sustainability and materials on fcx.com. 
PT-FI has engaged with Papua’s indigenous populations – the Amungme and Kamoro, as well as the five neighboring ethnic groups – Dani, Damal, Nduga, Mee and Moni (collectively known as the “seven suku”) – for decades through multiple formal agreements that promote capacity building through workforce skills training as well as health, education, economic development, public infrastructure development, and participatory monitoring and evaluation of PT-FI funded projects. In addition, we are continuously investing in our local communities in Papua by implementing programs to support capacity building through the development of their skills and employability. 
</t>
    </r>
    <r>
      <rPr>
        <i/>
        <sz val="8"/>
        <rFont val="Century Gothic"/>
        <family val="2"/>
      </rPr>
      <t xml:space="preserve">For information on the above-mentioned engagement processes and how PT-FI operates in this context, please see reference documents. </t>
    </r>
  </si>
  <si>
    <t xml:space="preserve">In mid-March 2020, the Peru government issued a Supreme Decree and declaration of a National Emergency in its efforts to contain the outbreak of COVID-19. To comply with government requirements, we temporarily transitioned our Cerro Verde mine to care and maintenance status and adjusted operations to prioritize critical activities. A plan for Cerro Verde to restore operations was approved by the Peru government in second-quarter 2020, and strict health protocols have been implemented. This plan has allowed Cerro Verde to run both concentrators at their aggregate average design capacity of 360,000 metric ton-per-day in the second half of 2020. 
In third-quarter 2020, we experienced a five-day labor-related work stoppage related to COVID-19 travel restrictions when a group of workers at PT-FI staged protests and a blockade restricting access to the main road to the mining operations area. We reached an amicable resolution with the group of workers while upholding our COVID-19 safety protocols.  </t>
  </si>
  <si>
    <t>Scope 1 Total - FCX Global</t>
  </si>
  <si>
    <t>Scope 2 Total - FCX Global</t>
  </si>
  <si>
    <t>Scope 1 + 2 Total - FCX Global</t>
  </si>
  <si>
    <t>Scope 3 Total - FCX Global</t>
  </si>
  <si>
    <r>
      <t xml:space="preserve"> High Quality</t>
    </r>
    <r>
      <rPr>
        <b/>
        <vertAlign val="superscript"/>
        <sz val="8"/>
        <color theme="0"/>
        <rFont val="Century Gothic"/>
        <family val="2"/>
      </rPr>
      <t>1</t>
    </r>
  </si>
  <si>
    <r>
      <t xml:space="preserve">Community Investments </t>
    </r>
    <r>
      <rPr>
        <sz val="8"/>
        <color theme="1"/>
        <rFont val="Century Gothic"/>
        <family val="2"/>
      </rPr>
      <t>($ millions)</t>
    </r>
  </si>
  <si>
    <t>Cultural Heritage</t>
  </si>
  <si>
    <r>
      <t>Health &amp; Safety Performance</t>
    </r>
    <r>
      <rPr>
        <b/>
        <vertAlign val="superscript"/>
        <sz val="8"/>
        <color theme="1"/>
        <rFont val="Century Gothic"/>
        <family val="2"/>
      </rPr>
      <t>1</t>
    </r>
  </si>
  <si>
    <t xml:space="preserve">1. All health and safety performance data includes employees and contractors, unless otherwise noted. All data performance rates are calculated per 200,000 hours worked, except where indicated. </t>
  </si>
  <si>
    <t>2. Our Risk Register defines "high risk" events as incidents that have the potential to result in permanent disabilities or fatalities.</t>
  </si>
  <si>
    <r>
      <t>% High Risk</t>
    </r>
    <r>
      <rPr>
        <vertAlign val="superscript"/>
        <sz val="8"/>
        <color theme="1"/>
        <rFont val="Century Gothic"/>
        <family val="2"/>
      </rPr>
      <t>2</t>
    </r>
  </si>
  <si>
    <r>
      <t>Total Recordable Incident Rate (TRIR)</t>
    </r>
    <r>
      <rPr>
        <u/>
        <vertAlign val="superscript"/>
        <sz val="8"/>
        <color theme="1"/>
        <rFont val="Century Gothic"/>
        <family val="2"/>
      </rPr>
      <t>3</t>
    </r>
  </si>
  <si>
    <t xml:space="preserve"> </t>
  </si>
  <si>
    <r>
      <t>Fatality Rate</t>
    </r>
    <r>
      <rPr>
        <u/>
        <vertAlign val="superscript"/>
        <sz val="8"/>
        <color theme="1"/>
        <rFont val="Century Gothic"/>
        <family val="2"/>
      </rPr>
      <t>4</t>
    </r>
  </si>
  <si>
    <t>4. Fatality Rate =  (Number of Fatalities x 200,000) / Total Hours Worked.</t>
  </si>
  <si>
    <t>5. NMFR = (Number of Near Miss Events x 200,000) / Total Hours Worked.</t>
  </si>
  <si>
    <r>
      <t>Near Miss Frequency Rate (NMFR)</t>
    </r>
    <r>
      <rPr>
        <u/>
        <vertAlign val="superscript"/>
        <sz val="8"/>
        <color theme="1"/>
        <rFont val="Century Gothic"/>
        <family val="2"/>
      </rPr>
      <t>5</t>
    </r>
  </si>
  <si>
    <r>
      <t>Lost Time Injury Frequency Rate (LTIR)</t>
    </r>
    <r>
      <rPr>
        <vertAlign val="superscript"/>
        <sz val="8"/>
        <color theme="1"/>
        <rFont val="Century Gothic"/>
        <family val="2"/>
      </rPr>
      <t>6</t>
    </r>
  </si>
  <si>
    <t>6. LTIR = (Number of Lost Time Injuries x 200,000) / Total Hours Worked.</t>
  </si>
  <si>
    <r>
      <t>Employees Under Collective Labor Agreements (CLA)</t>
    </r>
    <r>
      <rPr>
        <u/>
        <vertAlign val="superscript"/>
        <sz val="8"/>
        <color theme="1"/>
        <rFont val="Century Gothic"/>
        <family val="2"/>
      </rPr>
      <t>1</t>
    </r>
  </si>
  <si>
    <t>Global Employees Under CLA</t>
  </si>
  <si>
    <r>
      <t>Employee Demographics</t>
    </r>
    <r>
      <rPr>
        <b/>
        <vertAlign val="superscript"/>
        <sz val="8"/>
        <color theme="1"/>
        <rFont val="Century Gothic"/>
        <family val="2"/>
      </rPr>
      <t>2</t>
    </r>
  </si>
  <si>
    <r>
      <t>North America Consolidated Demographic Info</t>
    </r>
    <r>
      <rPr>
        <u/>
        <vertAlign val="superscript"/>
        <sz val="8"/>
        <color theme="1"/>
        <rFont val="Century Gothic"/>
        <family val="2"/>
      </rPr>
      <t>3</t>
    </r>
  </si>
  <si>
    <r>
      <t>North America</t>
    </r>
    <r>
      <rPr>
        <vertAlign val="superscript"/>
        <sz val="8"/>
        <color theme="1"/>
        <rFont val="Century Gothic"/>
        <family val="2"/>
      </rPr>
      <t>4</t>
    </r>
  </si>
  <si>
    <t xml:space="preserve">3. Our 2020 consolidated North America diversity metrics relate to employees only and are in line with the categories set forth by United States Equal Employment Opportunity Commission. </t>
  </si>
  <si>
    <t>Men</t>
  </si>
  <si>
    <t>Women</t>
  </si>
  <si>
    <t xml:space="preserve">4. Higher turnover in 2020 is related to Voluntary Separation Packages offered to North America employees. </t>
  </si>
  <si>
    <r>
      <t xml:space="preserve">Economic Value Contributed </t>
    </r>
    <r>
      <rPr>
        <sz val="8"/>
        <color theme="1"/>
        <rFont val="Century Gothic"/>
        <family val="2"/>
      </rPr>
      <t>($ millions)</t>
    </r>
  </si>
  <si>
    <r>
      <t>Direct Economic Contributions</t>
    </r>
    <r>
      <rPr>
        <vertAlign val="superscript"/>
        <sz val="8"/>
        <color theme="1"/>
        <rFont val="Century Gothic"/>
        <family val="2"/>
      </rPr>
      <t>1</t>
    </r>
  </si>
  <si>
    <t xml:space="preserve">Note: Reported amounts are approximate. </t>
  </si>
  <si>
    <r>
      <t xml:space="preserve"> Low Quality</t>
    </r>
    <r>
      <rPr>
        <b/>
        <vertAlign val="superscript"/>
        <sz val="8"/>
        <color theme="0"/>
        <rFont val="Century Gothic"/>
        <family val="2"/>
      </rPr>
      <t>1</t>
    </r>
  </si>
  <si>
    <r>
      <t xml:space="preserve">25 Extreme
20 Very High
3 High
15 Significant
</t>
    </r>
    <r>
      <rPr>
        <u/>
        <sz val="8"/>
        <color theme="1"/>
        <rFont val="Century Gothic"/>
        <family val="2"/>
      </rPr>
      <t>10 Low</t>
    </r>
    <r>
      <rPr>
        <sz val="8"/>
        <color theme="1"/>
        <rFont val="Century Gothic"/>
        <family val="2"/>
      </rPr>
      <t xml:space="preserve">
73 Total
</t>
    </r>
    <r>
      <rPr>
        <i/>
        <sz val="8"/>
        <color theme="1"/>
        <rFont val="Century Gothic"/>
        <family val="2"/>
      </rPr>
      <t>For the purposes of our tailings dam classification disclosures, we use the dam classification system published in Canadian Dam Association (CDA) Dam Safety Guidelines (2013).</t>
    </r>
  </si>
  <si>
    <r>
      <t xml:space="preserve">FCX is dedicated to supplying the world with responsibly produced copper, which includes operating in a way that manages and mitigates our greenhouse gas (GHG) emissions and other climate-related risks. In 2020, we published our inaugural climate report, formalized our climate strategy and established our first GHG emissions reduction target for the Americas, which includes both Scope 1 and Scope 2 emissions. In the short term, we are committed to working towards aligning our strategy and disclosures with the recommendations of the Taskforce on Climate-related Financial Disclosures (TCFD). By 2030, we aim to reduce our GHG emissions by 15% in the Americas (as compared to our 2018 baseline), or 3.1 metric tons of GHG emissions per metric ton of copper cathode produced.
</t>
    </r>
    <r>
      <rPr>
        <i/>
        <sz val="8"/>
        <rFont val="Century Gothic"/>
        <family val="2"/>
      </rPr>
      <t>For more information on our commitments and progress, please see reference documents. We plan to publish an updated climate report later in 2021.</t>
    </r>
  </si>
  <si>
    <t xml:space="preserve">(1) 4,229,894 metric tons of carbon dioxide equivalent
(2) 1.5% </t>
  </si>
  <si>
    <t>(1) Total freshwater withdrawn
(2) Total freshwater consumed,
+ percentage of each in regions with High or Extremely High Baseline Water Stress</t>
  </si>
  <si>
    <t>FCX implements robust programs to identify, mitigate and manage acid rock drainage (ARD) from waste rock and tailings. ARD is a geochemical process that releases sulfate, acid and/or metals into the environment when certain rock materials are exposed to water and oxygen. ARD forms either naturally or following human caused activities when metal sulfide minerals present in host rock are exposed to air and natural precipitation. The resulting acid that forms can dissolve metals from the surrounding rock and be a source of pollution to surface water or groundwater resources if not properly managed. The formation of ARD can be exacerbated by large earth moving activities, like mining or construction, particularly when these activities expose sulfide bearing minerals to additional air and water, which can accelerate the oxidation process.  
However, through implementation of targeted management practices, environmental impacts from ARD can be prevented or minimized. Our environmental policy requires that we review and account for environmental effects of each activity, throughout the mine life cycle. Based on material classifications and geochemical characterizations of our ore bodies, ARD is predicted to occur to some degree at nearly all of our operations and is actively mitigated in those locations throughout the mine life cycle utilizing best available control technologies. 
When potentially acid generating materials are identified in the planning phase, we implement strategies for prevention of ARD formation or management of ARD if it occurs. These strategies include, but are not limited to, designing storage facilities to prevent or minimize ARD formation, blending acid generating materials with materials with sufficient buffering capacity to eliminate the net acid generating potential during operations, installing engineering controls to manage stormwater that infiltrates or runs-off from these facilities, and monitoring controls systems over the mine life cycle including the closure and post-closure phases. Additionally, we consider site specific factors such as rock type, climate, and other geographic considerations in order to minimize operations risk and reduce post mining closure and reclamation liability.   
Finally, if the formation of ARD cannot be eliminated, FCX implements mitigation measures such as water management, water treatment, reclamation and, at our PT-FI operations, studies that include risk assessments to determine additional monitoring and mitigation efforts that may be effective. The objective of these controls is to limit or eliminate the exposure of sulfide minerals to the atmosphere, minimize the amount of water contacting mine materials, including waste rock or tailings, and ensure effective monitoring and maintenance systems are in place to minimize the potential ARD generation. Mitigation strategies at our mining operations are also subject to regulatory review, approval and oversight to ensure the effectiveness of the selected control measures.</t>
  </si>
  <si>
    <r>
      <t xml:space="preserve">9.6% of total proven and probable (2P) reserves are in or near (within 5 kilometers of) indigenous lands, representing PT-FI in Indonesia, which is located where Indigenous Peoples of Papua hold customary land rights.  
Indigenous lands for purposes of this calculation are defined by Article 33 of the United Nations Declaration on the Rights of Indigenous Peoples and the International Labor Organization Convention No. 169. While they do not meet the SASB threshold for inclusion, Indigenous Peoples in Chile and Native Americans in the United States either currently or have historically occupied lands in proximity to our operations, or have ancestral connections to these lands. We are committed to constructively engaging with all Indigenous Peoples to support shared value for all stakeholders.
</t>
    </r>
    <r>
      <rPr>
        <i/>
        <sz val="8"/>
        <color theme="1"/>
        <rFont val="Century Gothic"/>
        <family val="2"/>
      </rPr>
      <t>Percentages reported above are based on ore tonnages. Refer to page 33 of FCX's 2020 10-K for average ore grades.</t>
    </r>
  </si>
  <si>
    <r>
      <t>Air emissions of the following pollutants: 
(1) CO, (2) NOx (excluding N</t>
    </r>
    <r>
      <rPr>
        <vertAlign val="subscript"/>
        <sz val="8"/>
        <rFont val="Century Gothic"/>
        <family val="2"/>
      </rPr>
      <t>2</t>
    </r>
    <r>
      <rPr>
        <sz val="8"/>
        <rFont val="Century Gothic"/>
        <family val="2"/>
      </rPr>
      <t>O), 
(3) SOx, (4) particulate matter (PM</t>
    </r>
    <r>
      <rPr>
        <vertAlign val="subscript"/>
        <sz val="8"/>
        <rFont val="Century Gothic"/>
        <family val="2"/>
      </rPr>
      <t>10</t>
    </r>
    <r>
      <rPr>
        <sz val="8"/>
        <rFont val="Century Gothic"/>
        <family val="2"/>
      </rPr>
      <t>), 
(5) mercury (Hg), (6) lead (Pb), and 
(7) volatile organic compounds  (VOCs)</t>
    </r>
  </si>
  <si>
    <t xml:space="preserve">The Sustainability Accounting Standards Board (SASB) is an independent, nonprofit organization that sets standards to guide the disclosure of financially material, industry-specific sustainability information by companies to their investors. We disclose in alignment with SASB’s Metals &amp; Mining Sustainability Accounting Standard (EM-MM; version 2018-10) as defined by Sustainable Industry Classification System® (SICS®) with information as of the year ended December 31, 2020. For further information on the topics covered, please see our 2020 Annual Report on Sustainability, 2020 Form 10-K and the documents and pages on fcx.com referenced below. </t>
  </si>
  <si>
    <t xml:space="preserve">1. High quality water, as defined by ICMM, is equivalent to Fresh Water as defined by SASB.  </t>
  </si>
  <si>
    <t>2. Data includes employees only and does not include contractors.</t>
  </si>
  <si>
    <t>Total Downstream Processing</t>
  </si>
  <si>
    <r>
      <t>Downstream Processing</t>
    </r>
    <r>
      <rPr>
        <b/>
        <vertAlign val="superscript"/>
        <sz val="8"/>
        <color theme="0"/>
        <rFont val="Century Gothic"/>
        <family val="2"/>
      </rPr>
      <t>2</t>
    </r>
  </si>
  <si>
    <t>Public Health page on fcx.com</t>
  </si>
  <si>
    <t>People page on fcx.com</t>
  </si>
  <si>
    <t>Communities page on fcx.com</t>
  </si>
  <si>
    <t>Environment page on fcx.com</t>
  </si>
  <si>
    <t>Indigenous Peoples page on fcx.com</t>
  </si>
  <si>
    <t>Land Use and Customary Rights page on fcx.com</t>
  </si>
  <si>
    <t>Sustainability Reports and Documents Archive on fcx.com</t>
  </si>
  <si>
    <t>Public Health</t>
  </si>
  <si>
    <t>Assessing &amp; Managing Impacts</t>
  </si>
  <si>
    <t>People</t>
  </si>
  <si>
    <t>Indigenous Peoples</t>
  </si>
  <si>
    <t>Land Use and Customary Rights</t>
  </si>
  <si>
    <t>2020 Annual Report on Sustainability</t>
  </si>
  <si>
    <t>2020 Form 10-K</t>
  </si>
  <si>
    <t>2021 Proxy Statement</t>
  </si>
  <si>
    <t>2019 Climate Report</t>
  </si>
  <si>
    <t>2019 Water Report</t>
  </si>
  <si>
    <t>Voluntary Principles (VPs) Report</t>
  </si>
  <si>
    <t>Principles of Business Conduct (PBC)</t>
  </si>
  <si>
    <r>
      <t>Water Utilization</t>
    </r>
    <r>
      <rPr>
        <sz val="8"/>
        <color theme="1"/>
        <rFont val="Century Gothic"/>
        <family val="2"/>
      </rPr>
      <t xml:space="preserve"> (thousand cubic meters)</t>
    </r>
  </si>
  <si>
    <r>
      <t>Total New Water Withdrawn</t>
    </r>
    <r>
      <rPr>
        <vertAlign val="superscript"/>
        <sz val="8"/>
        <color theme="1"/>
        <rFont val="Century Gothic"/>
        <family val="2"/>
      </rPr>
      <t>1</t>
    </r>
    <r>
      <rPr>
        <sz val="8"/>
        <color theme="1"/>
        <rFont val="Century Gothic"/>
        <family val="2"/>
      </rPr>
      <t xml:space="preserve"> </t>
    </r>
  </si>
  <si>
    <t>1. New water withdrawal includes new water that is received or extracted by operation and used for the first time. New water withdrawals include high quality freshwater and lower quality water and are categorized by type: groundwater, surface water, stormwater, sea water or third-party water. Water withdrawals exclude water diverted away from operational areas without use.</t>
  </si>
  <si>
    <r>
      <t>Total Water Consumption</t>
    </r>
    <r>
      <rPr>
        <b/>
        <vertAlign val="superscript"/>
        <sz val="8"/>
        <color theme="1"/>
        <rFont val="Century Gothic"/>
        <family val="2"/>
      </rPr>
      <t>5</t>
    </r>
  </si>
  <si>
    <r>
      <t>Total New Water Withdrawn</t>
    </r>
    <r>
      <rPr>
        <vertAlign val="superscript"/>
        <sz val="8"/>
        <color theme="1"/>
        <rFont val="Century Gothic"/>
        <family val="2"/>
      </rPr>
      <t>2</t>
    </r>
  </si>
  <si>
    <t xml:space="preserve">1. Tailings impoundment counts include non-operating sites and are reviewed at least annually and updated according to construction of new facilities, changes in operating conditions, closure, business transactions, and legal reviews. FCX provides a full disclosure of tailings facilities, location, status, construction type and hazard categorization available at fcx.com/sites/fcx/files/documents/sustainability/supporting_data.pdf. </t>
  </si>
  <si>
    <r>
      <t>(1) 98.2 thousand metric tons of CO
(2) 39.9 thousand metric tons of NOx
(3) 7.3 thousand metric tons of SOx
(4) 13.1 thousand metric tons of PM</t>
    </r>
    <r>
      <rPr>
        <vertAlign val="subscript"/>
        <sz val="8"/>
        <rFont val="Century Gothic"/>
        <family val="2"/>
      </rPr>
      <t>10</t>
    </r>
    <r>
      <rPr>
        <sz val="8"/>
        <rFont val="Century Gothic"/>
        <family val="2"/>
      </rPr>
      <t xml:space="preserve">
(5) Less than one metric ton of Hg
(6) 20 metric tons of Pb
(7) 8.3 thousand metric tons of VOCs</t>
    </r>
  </si>
  <si>
    <r>
      <t xml:space="preserve">(1) Total energy consumed: 86,219 TJ
(2) Percentage grid electricity: 38%  
(3) Percentage renewable: 3.8%*
</t>
    </r>
    <r>
      <rPr>
        <i/>
        <sz val="8"/>
        <rFont val="Century Gothic"/>
        <family val="2"/>
      </rPr>
      <t>*These data include renewable energy sources such as wind, solar and geothermal contracts for energy consumption, and a percentage associated with biofuels used onsite. Our Americas operations also receive power from hydro and biomass sources, which are not included in the SASB EM-MM standard definition of renewable energy, but are considered low-emission sources.</t>
    </r>
  </si>
  <si>
    <r>
      <t xml:space="preserve">(1) Total freshwater withdrawn: 192,683 thousand cubic meters; 23% with High or Extremely High Baseline Water Stress 
(2) Total freshwater consumed: 100,136 thousand cubic meters; 39% with High or Extremely High Baseline Water Stress
</t>
    </r>
    <r>
      <rPr>
        <i/>
        <sz val="8"/>
        <rFont val="Century Gothic"/>
        <family val="2"/>
      </rPr>
      <t xml:space="preserve">Freshwater totals above are defined by SASB and equivalent to high quality freshwater as defined by ICMM. For more comprehensive information on our water performance and the water stress classifications, please see reference documents.  </t>
    </r>
  </si>
  <si>
    <t>FCX uses a combination of tools to help gather critical data on suppliers with regard to compliance, ESG and other related risks. In recognition of the potential legal and reputational liability that could result from actions of our business partners and contractors under the Foreign Corrupt Practices Act (FCPA) and other laws, the company implemented an online due diligence platform, the Freeport Compliance eXchange (FCeX). This survey-based software platform is designed to assess risk in areas of anti-corruption, international trade and human rights. FCeX has enhanced our ability to identify, assess and mitigate compliance risks. In 2020, we added a Responsible Sourcing section to the survey to gather information from each supplier on their ESG programs, including sustainability-related management systems and certifications, human rights, health and safety, and environmental commitments, among others.  
In 2020, we also initiated implementing a software system, called Ariba Supplier Risk Management, that will be integrated into our central purchasing system. The new software enhances our supplier risk assessment using data from external sources – including operations, regulatory (anti-corruption and human rights), environmental and financial – and will provide more in-depth risk-based assessments through targeted questionnaires and audits. We will track these assessments and resulting actions, engagement and approvals for ongoing supplier life cycle management. 
Annually, we perform company-wide program and risk assessments with assistance from our internal audit firm, Deloitte, to assess risk and plan for the following year’s audit strategy. Business controls resulting from periodic fraud risk assessments are tested and reviewed annually at our corporate offices as well as at PT-FI, Cerro Verde, El Abra and Atlantic Copper.</t>
  </si>
  <si>
    <r>
      <rPr>
        <u/>
        <sz val="8"/>
        <rFont val="Century Gothic"/>
        <family val="2"/>
      </rPr>
      <t>Endangered Species Habitat</t>
    </r>
    <r>
      <rPr>
        <b/>
        <sz val="8"/>
        <rFont val="Century Gothic"/>
        <family val="2"/>
      </rPr>
      <t xml:space="preserve">
</t>
    </r>
    <r>
      <rPr>
        <sz val="8"/>
        <rFont val="Century Gothic"/>
        <family val="2"/>
      </rPr>
      <t xml:space="preserve">0.3% of total 2P reserves are in endangered species habitat (1% Sierrita; &lt;1% Cerro Verde)
70.8% of total 2P reserves are near (within 5 kilometers of) endangered species habitat (100% of PT-FI, Cerro Verde, Climax and Sierrita; 82% Morenci; 20% Chino)
FCX's proven and probable (2P) reserves that are located near endangered species habitats do not affect those habitats. The endangered species habitats near Morenci, Chino, and Climax reserves are located on federal lands managed by the U.S. Forest Service; we do not conduct activities within the habitat. Cerro Verde’s reserves qualify due to an endangered bat species that is known to occur and forage in the general region of the operations and we actively seek to protect the species. PT-FI’s reserves qualify due to the district’s proximity to Lorentz National Park, however, we have not and will not conduct any mining or exploration activities in Lorentz National Park, which is a UNESCO World Heritage Site. As part of our ICMM commitment, we will not explore nor mine at any UNESCO World Heritage Sites. Furthermore, PT-FI mining operations have fully transitioned underground.
</t>
    </r>
    <r>
      <rPr>
        <i/>
        <sz val="8"/>
        <rFont val="Century Gothic"/>
        <family val="2"/>
      </rPr>
      <t>Percentages reported above are based on ore tonnages. Refer to page 33 of FCX's 2020 10-K for average ore grades.</t>
    </r>
  </si>
  <si>
    <r>
      <rPr>
        <u/>
        <sz val="8"/>
        <color theme="1"/>
        <rFont val="Century Gothic"/>
        <family val="2"/>
      </rPr>
      <t>Protected Areas</t>
    </r>
    <r>
      <rPr>
        <b/>
        <sz val="8"/>
        <color theme="1"/>
        <rFont val="Century Gothic"/>
        <family val="2"/>
      </rPr>
      <t xml:space="preserve">
</t>
    </r>
    <r>
      <rPr>
        <sz val="8"/>
        <color theme="1"/>
        <rFont val="Century Gothic"/>
        <family val="2"/>
      </rPr>
      <t xml:space="preserve">0% of total 2P reserves are in protected areas 
9.9% of total 2P reserves are near (within 5 kilometers of) protected areas (100% PT-FI and 100% Henderson)
FCX's proven and probable (2P) reserves near protected areas are associated with our Henderson mine in Colorado and PT-FI operations in Indonesia. Both are underground operations and therefore have reduced potential to affect the protected areas. </t>
    </r>
  </si>
  <si>
    <t>(1) ESG Performance Trend Data: Climate</t>
  </si>
  <si>
    <t>(1) ESG Performance Trend Data: Air Emissions</t>
  </si>
  <si>
    <t>(1) ESG Performance Trend Data: Water</t>
  </si>
  <si>
    <t>(1) 2020 Form 10-K, Item 1A: Risk Factors: Operational Risks
(2) ESG Performance Trend Data: Mining.Mineral Processing Waste</t>
  </si>
  <si>
    <t>(1) ESG Performance Trend Data: Mining.Mineral Processing Waste</t>
  </si>
  <si>
    <t>(1) Overview of Tailings Management and Stewardship Program
(2) Tailings Management and Stewardship Summary
(3) ESG Performance Trend Data: Tailings Impoundments</t>
  </si>
  <si>
    <t>(1) 2020 Form 10-K, Items 1 and 2. Business and Properties: MINERAL RESERVES
(2) 2020 Annual Report on Sustainability: Biodiversity
(3) Sustainability &gt; Environment page on fcx.com</t>
  </si>
  <si>
    <t>(1) 2020 Form 10-K, Items 1 and 2. Business and Properties: MINERAL RESERVES
(2) 2020 Annual Report on Sustainability: Indigenous Peoples 
(3) Sustainability &gt; People &gt; Indigenous Peoples &gt; Land Use &amp; Customary Rights page on fcx.com
(4) Sustainability &gt; People &gt; Indigenous Peoples page on fcx.com</t>
  </si>
  <si>
    <t>(1) 2020 Form 10-K, Item 4: Mine Safety Disclosures
(2) ESG Performance Trend Data: Health &amp; Safety</t>
  </si>
  <si>
    <t>(1) 2020 Form 10-K, Items 1 and 2. Business and Properties: GENERAL</t>
  </si>
  <si>
    <t>(1) 2020 Form 10-K, Items 1 and 2. Business and Properties: MINING PRODUCTION AND SALES DATA</t>
  </si>
  <si>
    <t>2. Amounts presented do not reflect payments on assessment under dispute.  Amounts presented reflect credits from prior years as applicable.</t>
  </si>
  <si>
    <r>
      <t>Cash Payments to Governments</t>
    </r>
    <r>
      <rPr>
        <vertAlign val="superscript"/>
        <sz val="8"/>
        <rFont val="Century Gothic"/>
        <family val="2"/>
      </rPr>
      <t>1,2</t>
    </r>
  </si>
  <si>
    <t xml:space="preserve">INTERNATIONAL COUNCIL OF MINING AND METALS (ICMM) PRINCIPLES </t>
  </si>
  <si>
    <t xml:space="preserve">3. TRIR = [(Fatalities + Lost-time Incidents + Restricted-duty Incidents + Medical Treatment) x 200,000] / Total Hours Worked. TRIR is equivalent to MSHA All-Incidence Rate (AIR). TRIR presented here may differ from reported TRIR in FCX's Form 10-K filings because data have been adjusted to exclude disposed assets for comparison purposes. </t>
  </si>
  <si>
    <r>
      <t xml:space="preserve">At the time of this report publication, FCX did not have operations located in "active areas of conflict" as defined by the latest available data from the 2019 Uppsala Conflict Data Program.
At our PT-FI operations in Papua, Indonesia, there have been attacks on civilians by separatists and highly publicized conflicts between separatists and the Indonesia military and police, some of which have occurred in or near our project area. FCX is a founding member, guided by, and implements The Voluntary Principles on Security and Human Rights for our security and human rights programs, including interactions with host government police, military personnel and private security contractors. 
</t>
    </r>
    <r>
      <rPr>
        <i/>
        <sz val="8"/>
        <rFont val="Century Gothic"/>
        <family val="2"/>
      </rPr>
      <t>For more information on our approach to human rights and security, please see the relevant sections of our 2020 Annual Report on Sustainability and the human rights section of our website.</t>
    </r>
  </si>
  <si>
    <r>
      <t xml:space="preserve">Approximately 38% of our global full-time employees were covered by collective labor agreements at December 31, 2020, broken down as follows: 
0% North America
73% Indonesia
66% South America
67% Europe/Other
While our North American workforce is not represented by unions, our hourly employees elect to work directly with company management rather than through union representation using our Guiding Principles agreement, which outlines how we work together within the values of the company to achieve our collective goals. 
</t>
    </r>
    <r>
      <rPr>
        <i/>
        <sz val="8"/>
        <rFont val="Century Gothic"/>
        <family val="2"/>
      </rPr>
      <t>Please see references for more information on our approach to labor relations.</t>
    </r>
  </si>
  <si>
    <t>Freeport-McMoRan Inc.</t>
  </si>
  <si>
    <t>Freeport-McMoRan (FCX) is a leading international mining company with headquarters in Phoenix, Arizona. Our company was incorporated under the laws of the state of Delaware on November 10, 1987. We operate large, long-lived geographically diverse assets with significant proven and probable reserves of copper, gold and molybdenum. Our portfolio of assets includes the Grasberg minerals district in Indonesia, one of the world’s largest copper and gold deposits; and significant mining operations in the Americas, including the large-scale Morenci minerals district in North America and the Cerro Verde operation in South America.
About Us on fcx.com
Form 10-K: Part I General</t>
  </si>
  <si>
    <t>Phoenix, Arizona, USA
About Us on fcx.com</t>
  </si>
  <si>
    <t>Our operating mines are located in Chile, Indonesia, Peru and the United States. For further information on our operations, please see:
About Us on fcx.com
Form 10-K: Part I, General
Form 10-K: Part I, Mining Operations</t>
  </si>
  <si>
    <t>Form 10-K: Part I, General</t>
  </si>
  <si>
    <t>Form 10-K: Part I, Products and Sales</t>
  </si>
  <si>
    <t>Annual Report on Sustainability: People - Workforce
Form 10-K: Part I, Mining Production and Sales Data
Form 10-K: Part II, Revenues</t>
  </si>
  <si>
    <t>Form 10-K: Items 1 and 2. Business and Properties: Human Capital: Workforce
Annual Report on Sustainability: People - Workforce</t>
  </si>
  <si>
    <t>SDG 8: Decent Work and Economic Growth
SDG 10: Reduced Inequalities</t>
  </si>
  <si>
    <t>Form 10-K: Part I, Sources and Availability of Energy, Natural Resources and Raw Materials
Annual Report on Sustainability: Responsible Value Chains
Global Supply Chain webpage on fcx.com
Commodity Management webpage on fcx.com
Economic Value Contributed &gt; Local Suppliers webpage on fcx.com
ESG Performance data</t>
  </si>
  <si>
    <t>Form 10-K: Part II, Management's Discussion and Analysis of Financial Condition and Results of Operations and Quantitative and Qualitative Disclosures About Market Risk
Annual Report on Sustainability: Responsible Value Chains</t>
  </si>
  <si>
    <t>Freeport-McMoRan is a leading responsible copper producer. Our commitment to responsible copper production is visible in everything we do, driven by our core values of Safety, Respect, Integrity, Excellence and Commitment. Our values direct the decisions we make as a company and as individual employees. These values represent who we are and how we work – everyone, everywhere, every day. Our focus on responsible production is critical to establish and maintain acceptance from our local stakeholders through shared value creation and to meet society's responsible sourcing objectives necessary to supply the world with copper.
Annual Report on Sustainability: Our Approach; The Risk Register; People; Environment</t>
  </si>
  <si>
    <t>Annual Report on Sustainability: Voluntary Memberships &amp; Commitments; Performance Targets; Environment
Voluntary Memberships &amp; Commitments on fcx.com
ESG Performance Data</t>
  </si>
  <si>
    <t>Annual Report on Sustainability: Voluntary Memberships &amp; Commitments
Voluntary Memberships &amp; Commitments on fcx.com</t>
  </si>
  <si>
    <t>Annual Report on Sustainability: Letter to Stakeholders; Message from our Corporate Responsibility Committee Chair</t>
  </si>
  <si>
    <t>Annual Report on Sustainability: Our Approach; Focus Areas; Materiality
Form 10-K: Part I, Risk Factors
Climate Report
Water Report</t>
  </si>
  <si>
    <t xml:space="preserve">Annual Report on Sustainability: Our Approach; Business Integrity; Values, Policies &amp; Practices; Voluntary 
Memberships &amp; Commitments
Voluntary Memberships &amp; Commitments on fcx.com
</t>
  </si>
  <si>
    <t>Annual Report on Sustainability: Values, Policies &amp; Practices; Business Integrity; Grievance Mechanisms and Remedy; Community Grievance Mechanisms</t>
  </si>
  <si>
    <t>Annual Report on Sustainability: Governance
Corporate Governance Guidelines
Proxy Statement: Corporate Governance</t>
  </si>
  <si>
    <t>Annual Report on Sustainability: Our Approach
Proxy Statement: Sustainability</t>
  </si>
  <si>
    <t>Annual Report on Sustainability: Our Approach
Proxy Statement: Stakeholder Engagement</t>
  </si>
  <si>
    <t>SDG 16: Peace, Justice and Strong Institutions
SDG 17: Partnerships for the Goals</t>
  </si>
  <si>
    <t>Annual Report on Sustainability: Governance
Proxy Statement: Board Composition Overview</t>
  </si>
  <si>
    <t>Mr. Gerald J. Ford was the Non-Executive Chairman of the Board of Freeport-McMoRan Inc.through 2020. Richard C. Adkerson was appointed as Chairman of the Board in 2021.
Proxy Statement: Information About Director Nominees</t>
  </si>
  <si>
    <t>Proxy Statement: Corporate Governance
Corporate Governance Guidelines</t>
  </si>
  <si>
    <t>Freeport-McMoRan maintains Conflicts of Interest Guidelines that are designed to provide guidance to directors, officers and employees so that conflicts of interest may be avoided. The guidelines establish procedures for disclosure of actual or potential conflicts of interest so that concerns may be addressed and any necessary corrective action may be taken.
Corporate Governance Guidelines
Principles of Business Conduct on fcx.com
Proxy Statement: Certain Transactions</t>
  </si>
  <si>
    <t>Annual Report on Sustainability: Our Approach
Annual Report on Sustainability: Business Integrity
Proxy Statement: Corporate Governance</t>
  </si>
  <si>
    <t>Annual Report on Sustainability: Our Approach
Proxy Statement: Information About Director Nominees</t>
  </si>
  <si>
    <t>Corporate Governance Guidelines
Proxy Statement: Board and Committee Evaluation Proces
Proxy Statement: Executive Compensation Philosophy</t>
  </si>
  <si>
    <t xml:space="preserve">Annual Report on Sustainability: Our Approach
Proxy Statement: Board’s Role in Oversight of Strategy and Risk Management
Corporate Governance Guidelines
Corporate Responsibility Committee Charter </t>
  </si>
  <si>
    <t xml:space="preserve">SDG 16: Peace, Justice and Strong Institutions
</t>
  </si>
  <si>
    <t>Annual Report on Sustainability: Our Approach
Proxy Statement: Board’s Role in Oversight of Strategy and 
Risk Management</t>
  </si>
  <si>
    <t xml:space="preserve">Annual Report on Sustainability: Our Approach
Proxy Statement: Sustainability
Corporate Governance Guidelines
Corporate Responsibility Committee Charter </t>
  </si>
  <si>
    <t>Our Chairman and CEO has ultimate responsibility for the company’s sustainability performance. The company’s cross-functional Sustainability Leadership Team (SLT) includes members of the management team tasked with defining the sustainability strategy and implementing our sustainability policies, systems and programs across the organization. The SLT is sponsored by our Senior Vice President and Chief Administrative Officer and is led by our Vice President and Chief Sustainability Officer, with active participation from other members of the SLT, including our four operational business unit Presidents. SLT membership also includes Vice Presidents or senior representatives from functional groups, including health and safety, security, supply chain, human resources, sales, legal, compliance, sustainability and finance. Executive officers are held accountable for the company’s sustainability performance through the company’s performance-based annual incentive program (AIP). In 2020, ESG metrics collectively accounted for 25% of the AIP (15% safety and 10% sustainability).
Annual Report on Sustainability: Our Approach; Letter to Stakeholders; Message from our Corporate Responsibility Committee Chair
GRI Content Index (this index)</t>
  </si>
  <si>
    <t xml:space="preserve">Annual Report on Sustainability: Our Approach; Compliance Line
Proxy Statement: Stockholder and Stakeholder Engagement
Proxy Statement: Communications with the Board
</t>
  </si>
  <si>
    <t>Proxy Statement: Key Topics Discussed in 2020
Company strategy and capital structure
• COVID-19 response and management
• Climate strategy (including greenhouse gas (GHG) emissions reduction target for the Americas and inaugural climate report)
• ESG initiatives, including enhanced disclosures and commitment to align with Sustainable Accounting Standards Board (SASB) and Task Force on Climate related Disclosures (TCFD) reporting frameworks
• Inclusion and diversity efforts
• Board composition and ongoing recruitment efforts
• Executive compensation practices
• Water report
• Human capital management, including safety and health and employee engagement and development
• Succession planning
Annual Report on Sustainability: Human Rights; Communities; Compliance Line
FCX.com: Human Rights; Communities</t>
  </si>
  <si>
    <t>Proxy Statement: Process of Setting Director Compensation
Annual Report on Sustainability: Workforce - Fair &amp; Equitable Remuneration; Diversity &amp; Inclusion</t>
  </si>
  <si>
    <t>We focus on attracting and retaining talented people by offering quality employment with competitive compensation and opportunities for professional development. Our approach to compensation and benefits is market-based and competitive and informed by annual benchmarking and analysis. We are committed to respecting the rights of our workforce, including paying fair wages. This includes equal pay for equal work, and compensation levels that support the acquisition of the goods and services necessary for an average size family to meet their basic needs in the geographic locations where we operate.
Proxy Statement: Process of Setting Director Compensation
Annual Report on Sustainability: Workforce - Fair &amp; Equitable Remuneration; Diversity &amp; Inclusion</t>
  </si>
  <si>
    <t>Proxy Statement: Stockholder and Stakeholder Engagement</t>
  </si>
  <si>
    <t>Annual Report on Sustainability: Our Approach; Voluntary Memberships &amp; Commitments
Voluntary Memberships &amp; Commitments, Communities, Stakeholder Engagement and Human Rights on fcx.com</t>
  </si>
  <si>
    <t xml:space="preserve">Workforce &gt; Labor Relations on fcx.com
Form 10-K: Part I, Labor Matters
</t>
  </si>
  <si>
    <t>SDG 11: Sustainable Cities and Communities</t>
  </si>
  <si>
    <t>Annual Report on Sustainability: Letter to Stakeholders; Message from our Corporate Responsibility Committee Chair; Our Approach
Communities; Stakeholder Engagement
Human Rights on fcx.com</t>
  </si>
  <si>
    <t>Freeport-McMoRan is committed to communicating regularly and transparently with our stakeholders about how we do business. Annually, we publish a report on sustainability. Our sustainability report provides information on how we address the environmental, social and governance matters we and our stakeholders view as most important to our business. This report is intended to be a companion to our 2020 Annual Report and 2021 Proxy Statement as well as the Sustainability section of our website.
The 2020 report focuses primarily on the operations of Freeport-McMoRan’s subsidiaries: Freeport Minerals Corporation (FMC) in the Americas and PT Freeport Indonesia (PT-FI) in Indonesia for the period January 1, 2020, to December 31, 2020, unless otherwise indicated. All data is effective as of December 31, 2020, unless otherwise noted. For additional information on all topics that are important to Freeport-McMoRan, please visit our website.
Annual Report on Sustainability: About this Report; Our Approach 
GRI Content Index (this index)</t>
  </si>
  <si>
    <t>ENVIRONMENTAL
Environmental Management
Climate
Water Stewardship
Tailings Management &amp; Stewardship
Biodiversity
Waste Management &amp; Reclamation
SOCIAL
Health &amp; Safety
Human Rights
Workforce
Community Engagement &amp; Development
Engaging with Indigenous Peoples
GOVERNANCE
Anti-Corruption
Ethics &amp; Integrity
Board &amp; CRC Leadership
Responsible Value Chains
Product Stewardship
Political Spending
Annual Report on Sustainability: Focus Areas; The Risk Register; Materiality
GRI Content Index (this index)</t>
  </si>
  <si>
    <t>As a result of methodology changes or corrections, prior year data may be updated. Data presentation and comparisons may not meet the direct needs of all stakeholders, and we encourage users of this information to contact our Sustainability Department with inquiries, sustainability@fmi.com.</t>
  </si>
  <si>
    <t>Annual Report on Sustainability: About this Report</t>
  </si>
  <si>
    <t>Fiscal year ended December 31, 2020</t>
  </si>
  <si>
    <t>Annual</t>
  </si>
  <si>
    <t xml:space="preserve">sustainability@fmi.com </t>
  </si>
  <si>
    <t>GRI Content Index (this index)
External Assurance
Annual Report on Sustainability: About this Report</t>
  </si>
  <si>
    <t>GRI Content Index (this index)</t>
  </si>
  <si>
    <t>Our Annual Reports on Sustainability have been independently verified since 2005. External assurance of our 2020 reporting was conducted by Corporate Integrity Ltd. in accordance with the ICMM Mining Principles Assurance and Validation Procedure and the Copper Mark Assurance Process. Since 2009, site-level external assurance has been completed multiple times at all active mining and metals processing operations. We conduct site-level external assurance at each of our operations at least once every three years and annually at PT-FI and Cerro Verde
Annual Report on Sustainability: External Assurance; Our Approach
External Assurance on fcx.com</t>
  </si>
  <si>
    <t>Our management approach is described in each relevant section.
Annual Report on Sustainability: About this Report; Our Approach
Form 10-K: Part I, General
GRI Content Index (this index)</t>
  </si>
  <si>
    <t>Our management approach is described in each relevant section and focus area.
Annual Report on Sustainability: About this Report; Our Approach; Business Integrity; Letter to Stakeholders; Message from our Corporate Responsibility Committee Chair
Form 10-K: Part I, General
GRI Content Index (this index)</t>
  </si>
  <si>
    <t>Our management approach is described in each relevant section.
Annual Report on Sustainability: About this Report; Our Approach
GRI Content Index (this index)</t>
  </si>
  <si>
    <t>Form 10-K: Part II, Consolidated Results
Annual Report on Sustainability: Our Approach
Economic Value Contributed on fcx.com</t>
  </si>
  <si>
    <t xml:space="preserve">Form 10-K: Part II, Consolidated Results
Annual Report on Sustainability: About this Report; Our Approach; Business Integrity; Community Grievance Mechanisms; Letter to Stakeholders; Message from our Corporate Responsibility Committee Chair
GRI Content Index (this index)
</t>
  </si>
  <si>
    <t>Form 10-K
Annual Report on Sustainability: Our Approach</t>
  </si>
  <si>
    <t>Form 10-K: Part II, Consolidated Results
Annual Report on Sustainability: Community Engagement; Social Investments; Transparency of Government Payments
Economic Value Contributed on fcx.com</t>
  </si>
  <si>
    <t>SDG 1: No Poverty
SDG 2: Zero Hunger
SDG 5: Gender Equality
SDG 7: Affordable and Clean Energy
SDG 8: Decent Work and Economic Growth
SDG 9: Industry, Innovation and Infrastructure</t>
  </si>
  <si>
    <t xml:space="preserve">Form 10-K: Environmental Risks
Annual Report on Sustainability: Climate; Water Stewardship
Climate Report
Water Report </t>
  </si>
  <si>
    <t>SDG 13: Climate Action</t>
  </si>
  <si>
    <t>Annual Report on Sustainability: Our Approach; Community Engagement; Social Investments; Economic Value Contributed
Form 10-K: Part II, Consolidated Results
Economic Value Contributed on fcx.com</t>
  </si>
  <si>
    <t>Annual Report on Sustainability: Our Approach; Community Engagement; Social Investments; Business Integrity; Letter to Stakeholders; Message from our Corporate Responsibility Committee Chair
Form 10-K: Part II, Consolidated Results
Economic Value Contributed and Assessing &amp; Managing Impacts &gt; Community Grievance Mechanisms on fcx.com</t>
  </si>
  <si>
    <t>Annual Report on Sustainability: Our Approach
Form 10-K: Part II, Consolidated Results</t>
  </si>
  <si>
    <t>Community Engagement, Social Investments, Public Health, Environment and Economic Value Contributed on fcx.com
ESG Performance Data</t>
  </si>
  <si>
    <t>Community Engagement &amp; Social Investments and Economic Value Contributed on fcx.com
ESG Performance Data</t>
  </si>
  <si>
    <t xml:space="preserve">Annual Report on Sustainability: Our Approach; Responsible Value Chains
Community Engagement, Social Investments and Economic Value Contributed on fcx.com
Form 10-K: Part I, Sources and Availability of Energy, Natural Resources and Raw Materials
</t>
  </si>
  <si>
    <t>Annual Report on Sustainability: Our Approach; Business Integrity; Letter to Stakeholders; Message from our Corporate Responsibility Committee Chair;  Responsible Value Chains
Economic Value Contributed, Community Engagement &amp; Social Investments, Community Grievance Mechanisms on fcx.com
Form 10-K: Part I, Sources and Availability of Energy, Natural Resources and Raw Materials</t>
  </si>
  <si>
    <t>Annual Report on Sustainability: Our Approach
Form 10-K: Part I, Sources and Availability of Energy, Natural Resources and Raw Materials</t>
  </si>
  <si>
    <t>2020 Procurement Spend Distribution:
Local = 34%
National = 53%
Outside Home Country = 14%
Economic Value Contributed &gt; Local Suppliers on fcx.com
ESG Performance Data</t>
  </si>
  <si>
    <t xml:space="preserve">Annual Report on Sustainability: Our Approach; Business Integrity
Economic Value Contributed on fcx.com
Form 10-K: Part I, Risk Factors
</t>
  </si>
  <si>
    <t>Annual Report on Sustainability: Our Approach; Business Integrity; Letter to Stakeholders; Message from our Corporate Responsibility Committee Chair
Economic Value Contributed and Assessing &amp; managing Impacts &gt; Community Grievance Mechanisms on fcx.com
Form 10-K: Part I, Risk Factors</t>
  </si>
  <si>
    <t>Annual Report on Sustainability: Our Approach; Business Integrity
Form 10-K: Part I, Risk Factors</t>
  </si>
  <si>
    <t>Every year, our internal audit firm performs a company-wide, global business risk assessment to assist in planning the next year’s audit projects. This overall risk assessment includes corruption as a risk factor.
Annual Report on Sustainability: Bisiness Integrity; Focus Areas</t>
  </si>
  <si>
    <t xml:space="preserve">Annual Report on Sustainability: Business Integrity
</t>
  </si>
  <si>
    <t xml:space="preserve">Annual Report on Sustainability: Our Approach; Environment; Climate
Climate Report
Form 10-K: Part I, General
</t>
  </si>
  <si>
    <t>Annual Report on Sustainability: Letter to Stakeholders
Message from our Corporate Responsibility Committee Chair; 
Our Approach; Environment; Business Integrity; Climate
Form 10-K: Part I, General
Climate Report</t>
  </si>
  <si>
    <t>Annual Report on Sustainability: Our Approach
Form 10-K</t>
  </si>
  <si>
    <t>Annual Report on Sustainability: Climate
Climate Report
Form 10-K: Part I, General
ESG Performance Data</t>
  </si>
  <si>
    <t>Annual Report on Sustainability: Climate
Climate Report
ESG Performance Data</t>
  </si>
  <si>
    <t>Annual Report on Sustainability: Climate
Climate Report</t>
  </si>
  <si>
    <t>Annual Report on Sustainability: Our Approach; Environment; Water Stewardship
Water Report
Form 10-K: Part I, General
ESG Performance Data</t>
  </si>
  <si>
    <t>Annual Report on Sustainability: Letter to Stakeholders; 
Message from our Corporate Responsibility Committee Chair; Our Approach; Environment; Business Integrity; Water Stewardship
Form 10-K: Part I, General
Water Report</t>
  </si>
  <si>
    <t>Annual Report on Sustainability: Our Approach
Form 10-K: Part I, General</t>
  </si>
  <si>
    <t>Annual Report on Sustainability: Water Stewardship
Water Report</t>
  </si>
  <si>
    <t>Annual Report on Sustainability: Water Stewardship
Water Report
ESG Performance Data</t>
  </si>
  <si>
    <t>Annual Report on Sustainability: Water Stewardship
Water Report</t>
  </si>
  <si>
    <t>Annual Report on Sustainability: Our Approach
Biodiversity on fcx.com
Form 10-K: Part I, Risk Factors</t>
  </si>
  <si>
    <t>Annual Report on Sustainability: Letter to Stakeholders; Message from our Corporate Responsibility Committee Chair; Our Approach; Environment; Business Integrity
Form 10-K
Community Grievance Mechanisms and Biodiversity on fcx.com</t>
  </si>
  <si>
    <t>Annual Report on Sustainability: Our Approach
Form 10-K: Part I, Risk Factors</t>
  </si>
  <si>
    <t>A nnual Report on Sustainability: Biodiversity; Tailings Stewardship
Biodiversity and Tailings Management on fcx.com</t>
  </si>
  <si>
    <t>Annual Report on Sustainability: Environment; Mine Closure &amp; Reclamation; Biodiversity
Biodiversity on fcx.com</t>
  </si>
  <si>
    <t>Annual Report on Sustainability: Mine Closure &amp; Reclamation
Biodiversity on fcx.com</t>
  </si>
  <si>
    <t>Biodiversity on fcx.com</t>
  </si>
  <si>
    <t>Annual Report on Sustainability: Our Approach; Environment; Climate
Climate Report
Form 10-K: Part I, Risk Factors</t>
  </si>
  <si>
    <t>Annual Report on Sustainability: Letter to Stakeholders; Message from our Corporate Responsibility Committee Chair; Our Approach; Environment; Business Integrity; Climate
Form 10-K: Part I, Risk Factors
Assessing &amp; Managing impacts &gt; Community Grievance Mechanisms on fcx.com
Climate Report</t>
  </si>
  <si>
    <t>Annual Report on Sustainability: Climate
Climate Report
ESG Performance Data</t>
  </si>
  <si>
    <t>ESG Performance Data</t>
  </si>
  <si>
    <t>Annual Report on Sustainability: Our Approach; Environment; 
Waste Management; Tailings Management; Water Stewardship
Form 10-K: Part I, Risk Factors</t>
  </si>
  <si>
    <t xml:space="preserve">Annual Report on Sustainability: Letter to Stakeholders;
Message from our Corporate Responsibility Committee Chair; Our Approach; Environment; Business Integrity; Waste Management; Tailings Management; Water Stewardship; Community Grievance Mechanisms
Form 10-K: Part I, Risk Factors
Assessing &amp; Managing Impacts &gt; Community Grievance Mechanisms on fcx.com
</t>
  </si>
  <si>
    <t>Annual Report on Sustainability: Water Stewardship
Tailings Management &amp; Stewardship &gt; Controlled Riverine 
Tailings Management on fcx.com</t>
  </si>
  <si>
    <t xml:space="preserve">Annual Report on Sustainability: Waste Management
</t>
  </si>
  <si>
    <t>Annual Report on Sustainability: Performance Targets; Environment
ESG Performance Data</t>
  </si>
  <si>
    <t xml:space="preserve">Biodiversity and Tailings Management &amp; Stewardship &gt; 
Controlled Riverine Tailings Management on fcx.com
</t>
  </si>
  <si>
    <t>Annual Report on Sustainability: Tailings Stewardship; Waste Management
Tailings Management on fcx.com
Form 10-K: Part I, Operational Risks</t>
  </si>
  <si>
    <t>Annual Report on Sustainability: Our Approach; Environment
Form 10-K</t>
  </si>
  <si>
    <t xml:space="preserve">Annual Report on Sustainability: Letter to Stakeholders; Message from our Corporate Responsibility Committee Chair; Our Approach; Environment; Business Integrity
Form 10-K: Part I, Operational Risks
Assessing &amp; Managing Impacts &gt; Community Grievance Mechanisms on fcx.com
</t>
  </si>
  <si>
    <t>Annual Report on Sustainability: Our Approach
Form 10-K: Part I, Operational Risks</t>
  </si>
  <si>
    <t xml:space="preserve">Annual Report on Sustainability: Environment
</t>
  </si>
  <si>
    <t>SDG 6: Clean Water and Sanitation
SDG 12: Responsible Consumption and Production
SDG 13: Climate Action
SDG 14: Life Below Water
SDG 15: Life on Land
SDG 16: Peace, Justice and Strong Institutions</t>
  </si>
  <si>
    <t xml:space="preserve">Annual Report on Sustainability: Our Approach; Environment
Environmental Policy
</t>
  </si>
  <si>
    <t xml:space="preserve">Annual Report on Sustainability: Our Approach; Environment; Business Integrity; Responsible Value Chains
</t>
  </si>
  <si>
    <t xml:space="preserve">Annual Report on Sustainability: Our Approach
</t>
  </si>
  <si>
    <t>Annual Report on Sustainability: Business Integrity; Defining Responsible Production</t>
  </si>
  <si>
    <t>Annual Report on Sustainability: Our Approach; Workforce</t>
  </si>
  <si>
    <t>Annual Report on Sustainability: Our Approach</t>
  </si>
  <si>
    <t>Annual Report on Sustainability: Workforce</t>
  </si>
  <si>
    <t xml:space="preserve">SDG 5: Gender Equality
SDG 8: Decent Work and Economic Growth
SDG 10: Reduced Inequalities
</t>
  </si>
  <si>
    <t>Annual Report on Sustainability: Our Approach; Labor Relations</t>
  </si>
  <si>
    <t xml:space="preserve">Workforce &gt; Labor Relations on fcx.com
</t>
  </si>
  <si>
    <t>Although there were no formal strikes or lockouts at any of our operations in 2020, in third-quarter 2020, we experienced a five-day labor-related work stoppage related to COVID-19 travel restrictions when a group of workers at PT-FI staged protests and a blockade restricting access to the main road to the mining operations area. We quickly reached an amicable resolution with the group of workers, while upholding our COVID-19 safety protocols.</t>
  </si>
  <si>
    <t>Annual Report on Sustainability: Our Approach; Health &amp; Safety</t>
  </si>
  <si>
    <t>Annual Report on Sustainability: Letter to Stakeholders; Message from our Corporate Responsibility Committee Chair; Our Approach</t>
  </si>
  <si>
    <t xml:space="preserve">Annual Report on Sustainability: Health &amp; Safety
</t>
  </si>
  <si>
    <t xml:space="preserve">Annual Report on Sustainability: Health &amp; Safety; The Risk Register
</t>
  </si>
  <si>
    <t xml:space="preserve">Annual Report on Sustainability: Our Approach; Workforce
</t>
  </si>
  <si>
    <t>Annual Report on Sustainability: Our Approach; Communities
Communities on fcx.com</t>
  </si>
  <si>
    <t>Annual Report on Sustainability: Talent Development &amp; Training; Diversity &amp; Local Hiring
FMJobs.com</t>
  </si>
  <si>
    <t>SDG 4: Quality Education
SDG 8: Decent Work and Economic Growth</t>
  </si>
  <si>
    <t>Annual Report on Sustainability: Our Approach; Workforce; Inclusion &amp; Diversity</t>
  </si>
  <si>
    <t>Annual Report on Sustainability: Inclusion &amp; Diversity
Proxy Statement: Information About Director Nominees</t>
  </si>
  <si>
    <t xml:space="preserve">It is our policy to make all employment decisions on the basis of merit and the essential functions of a position and provide equal pay and benefit opportunities to persons with equal skill, effort and job responsibilities. </t>
  </si>
  <si>
    <t>Annual Report on Sustainability: Our Approach; Inclusion &amp; Diversity 
Human Rights Policy</t>
  </si>
  <si>
    <t>Annual Report on Sustainability: Our Approach; Business Integrity</t>
  </si>
  <si>
    <t>Annual Report on Sustainability: Inclusion &amp; Diversity; Labor Relations; Human Rights; Compliance Line</t>
  </si>
  <si>
    <t xml:space="preserve">Annual Report on Sustainability: Our Approach; Workforce; Labor Relations
Human Rights Policy
Workforce and Labor Relations on fcx.com
</t>
  </si>
  <si>
    <t>Annual Report on Sustainability: Our Approach; Workforce
Form 10-K</t>
  </si>
  <si>
    <t>We do not believe that the right to exercise freedom of association and collective bargaining is at significant risk at any of our operations.
Annual Report on Sustainability: Labor Relations: Human Rights
Human Rights on fcx.com</t>
  </si>
  <si>
    <t>Annual Report on Sustainability: Our Approach; Responsible Value Chains; Human Rights
Human Rights Policy
Responsible Sourcing of Minerals Policy
Human Rights on fcx.com</t>
  </si>
  <si>
    <t>Annual Report on Sustainability: Our Approach; Responsible Value Chains; Human Rights
Human Rights on fcx.com</t>
  </si>
  <si>
    <t>We do not believe that any of our operations are at significant risk for incidents of child, forced or compulsory labor.
Annual Report on Sustainability: Business Integrity; Human Rights; Responsible Value Chains
Human Rights Policy
Supplier Code of Conduct
Responsible Souring of Minerals Policy
UK MSA Statement</t>
  </si>
  <si>
    <t>Annual Report on Sustainability: Our Approach; Human Rights; 
Responsible Value Chains
Human Rights Policy
Responsible Sourcing of Minerals Policy
Human Rights on fcx.com</t>
  </si>
  <si>
    <t>Our Human Rights Policy requires fair treatment and working conditions for all employees and prohibits child, forced, or compulsory labor. We do not believe that any of our operations are at significant risk for incidents of child, forced or compulsory labor.
Annual Report on Sustainability: Responsible Value Chains; Human Rights
Supplier Code of Conduct 
Human Rights Policy
Responsible Souring of Minerals Policy
Human Rights on fcx.com
UK MSA Statement</t>
  </si>
  <si>
    <t>Annual Report on Sustainability: Our Approach
Human Rights Policy</t>
  </si>
  <si>
    <t xml:space="preserve">Voluntary Principles Report </t>
  </si>
  <si>
    <t xml:space="preserve">Annual Report on Sustainability: Our Approach; Human Rights; Communities; Indigenous Peoples
Social Performance Policy
Human Rights Policy
Indigenous Peoples on fcx.com
</t>
  </si>
  <si>
    <t>Annual Report on Sustainability: Our Approach; Indigenous Peoples; Communities
Indigenous Peoples, Land Use and Customary Rights and  Communities on fcx.com</t>
  </si>
  <si>
    <t>Annual Report on Sustainability: Our Approach; Human Rights; Communities
Human Rights and Communities on fcx.com</t>
  </si>
  <si>
    <t>Annual Report on Sustainability: Indigenous Peoples; Human Rights; Communities
Human Rights, Assessing and Managing Impacts, Indigenous Peoples, Land Use and Customary Rights and Communities on fcx.com</t>
  </si>
  <si>
    <t>SDG 2: Zero Hunger
SDG 10: Reduced Inequalities</t>
  </si>
  <si>
    <t>Annual Report on Sustainability: Indigenous Peoples
Indigenous Peoples and Land Use and Customary Rights on fcx.com
Voluntary Principles Report</t>
  </si>
  <si>
    <t>Annual Report on Sustainability: Our Approach; Human Rights
Human Rights on fcx.com</t>
  </si>
  <si>
    <t xml:space="preserve">Annual Report on Sustainability: Our Approach; Human Rights
</t>
  </si>
  <si>
    <t>Human Rights on fcx.com</t>
  </si>
  <si>
    <t>SDG 5: Gender Equality
SDG 10: Reduced Inequalities
SDG 16: Peace, Justice and Strong Institutions</t>
  </si>
  <si>
    <t>Annual Report on Sustainability: Business Integrity; Human Rights
Voluntary Principles Report
Human Rights on fcx.com</t>
  </si>
  <si>
    <t>Annual Report on Sustainability: Our Approach
Social Performance Policy</t>
  </si>
  <si>
    <t xml:space="preserve">Annual Report on Sustainability: Our Approach; Communities
</t>
  </si>
  <si>
    <t>Annual Report on Sustainability: Our Approach; Communities; Stakeholder Engagement
Communities, Stakeholder Engagement, Assessing and Managing Impacts on fcx.com</t>
  </si>
  <si>
    <t xml:space="preserve">SDG 4: Quality Education
SDG 8: Decent Work and Economic Growth
SDG 10: Reduced Inequalities
SDG 11: Sustainable Cities and Communities
</t>
  </si>
  <si>
    <t>Indigenous Peoples, Land Use and Customary Rights and Community Grievance Mechanisms on fcx.com</t>
  </si>
  <si>
    <t>SDG 1: No Poverty
SDG 2: Zero Hunger
SDG 8: Decent Work and Economic Growth
SDG 10: Reduced Inequalities
SDG 11: Sustainable Cities and Communities</t>
  </si>
  <si>
    <t>SDG 1: No Poverty
SDG 2: Zero Hunger
SDG 4: Quality Education
SDG 8: Decent Work and Economic Growth
SDG 10: Reduced Inequalities
SDG 11: Sustainable Cities and Communities</t>
  </si>
  <si>
    <t>Annual Report on Sustainability: Our Approach; Business Integrity
Supplier Code of Conduct</t>
  </si>
  <si>
    <t>Annual Report on Sustainability: Our Approach; Business Integrity; Defining Responsible Production
Economic Value Contributed - Local Suppliers on fcx.com</t>
  </si>
  <si>
    <t xml:space="preserve">Annual Report on Sustainability: Our Approach
</t>
  </si>
  <si>
    <t>SDG 5: Gender Equality
SDG 8: Decent Work and Economic Growth
SDG 12: Responsible Consumption and Production
SDG 16: Peace, Justice and Strong Institutions</t>
  </si>
  <si>
    <t>As a global company in a regulated industry, we are subject to thousands of legislative, judicial and administrative regulations at all levels of government in all jurisdictions. Please refer to our annual report on Form 10-K and quarterly reports on Form 10-Q.
Annual Report on Sustainability: Environment</t>
  </si>
  <si>
    <t>SDG 16: Peace, Justice and Strong Institutions
SDG 12: Responsible Consumption and Production</t>
  </si>
  <si>
    <t>Health &amp; Safety on fcx.com</t>
  </si>
  <si>
    <t xml:space="preserve">
SDG 3: Good Health and Well-being
SDG 12: Responsible Consumption and Production
</t>
  </si>
  <si>
    <t>Annual Report on Sustainability: Our Approach; Defining Responsible Production; Responsible Value Chains</t>
  </si>
  <si>
    <t>Annual Report on Sustainability: Our Approach; Defining Responsible Production</t>
  </si>
  <si>
    <t>Annual Report on Sustainability: Artisanal Mining in Papua
Artisanal Mining on fcx.com</t>
  </si>
  <si>
    <t>We are committed to respecting the human rights of community members and, when unavoidable, conducting community resettlement activities in alignment with international best practice. This commitment is reflected in our Community Policy and Human Rights Policy. We did not have any community resettlement activities in 2020.</t>
  </si>
  <si>
    <t>Form 10-K: Risk Factors
Annual Report on Sustainability: Mine Closure &amp; Reclamation</t>
  </si>
  <si>
    <t xml:space="preserve">SDG 11: Sustainable Cities and Communities
SDG 14: Life Below Water
SDG 15: Life on Land
</t>
  </si>
  <si>
    <t xml:space="preserve">Freeport-McMoRan maintains a sustainability reporting prioritization assessment process to define topics and their level of priority to the company and its stakeholders for inclusion in its sustainability reporting. The process allows for:
• A structured and objective approach for decision-making and planning around sustainability reporting
• Selecting topics to include in annual sustainability reporting based on a documented measurement approach and evaluation of sustainability topics of importance to internal and external stakeholders
• Monitoring trends in sustainability topics of importance to stakeholders over time
• Adherence to the GRI Standards framework
The prioritization process requires a cross-review of documents and systems that summarize stakeholder engagements, such as queries received from value chain members, as well as community and employee grievance reports, community engagement processes and reports, environmental and social impact assessment reports, employee surveys, and meetings with financial stakeholders, NGOs and industry groups. These reviews are used to prioritize the level of importance of reporting topics to key groups with whom we regularly engage as part of our business at the corporate and operational levels.
To align prioritization of reporting topics from the perspective of importance to our business, we review the outputs of our operations’ Sustainable Development Risk Register process and consider the topics addressed in our corporate public reporting, including our filings with the U.S. Securities and Exchange Commission. In most instances, key sustainability topics prioritized by our business are also of high importance to stakeholders. On occasion, we have chosen to report on GRI Standards indicators that may not be of high importance to internal or external stakeholders because our reporting systems historically have captured the information, which is used by certain groups, such as sustainability analysts.
We are reporting in accordance with the GRI Standards core option and the G4 Mining and Metals Sector Supplement. We have reported under GRI guidelines annually since 2005. A Sustainability Reporting Prioritization Assessment process that focuses on risks and opportunities, both to the business and to stakeholders, is used to delineate the reported topics and disclosures.
Data presented in this section include the primary operations of Freeport-McMoRan’s mining subsidiaries: Freeport Minerals Company (FMC) and PT Freeport Indonesia (PTFI) for the period January 1, 2020 to December 31, 2020, unless otherwise stated. The table below provides an overview of the relevant GRI Standards for our most material topics and where to find information in our Annual Report on Sustainability, website or from other sources through our most material topics.  
This index also highlights alignment to the UN Sustainable Development Goals.  </t>
  </si>
  <si>
    <t>CAUTIONARY STATEMENT REGARDING FORWARD-LOOKING STATEMENTS
The Sustainability section of our website contains forward-looking statements, which are all statements other than statements of historical facts. The words “anticipates,” “may,” “can,” “plans,” “believes,” “estimates,” “expects,” “projects,” "targets," “intends,” “likely,” “will,” “should,” “could,” “to be,” ”potential," “assumptions,” “guidance,” “future” and any similar expressions are intended to identify those assertions as forward- looking statements. Freeport-McMoRan (FCX) cautions readers that forward-looking statements are    not guarantees of future performance and actual results may differ materially from those anticipated, expected, projected or assumed in the forward-looking statements. Important factors that can cause FCX’s actual results to differ materially from those anticipated in the forward-looking statements include, but are not limited to, factors described under the heading “Risk Factors” in FCX’s Annual Report on Form 10-K for the year ended December 31, 2020, filed with the U.S. Securities and Exchange Commission (SEC), as updated by FCX’s subsequent filings with the SEC, and available on our website at fcx.com.</t>
  </si>
  <si>
    <t>Corporate Responsibility Committee Charter</t>
  </si>
  <si>
    <t>About Us</t>
  </si>
  <si>
    <t>(1) Full year 2020 consolidated production from our mines:
3,206 million recoverable pounds or 1,454,217 metric tons of copper;
857 thousand recoverable ounces or 24 metric tons of gold; and
76 million recoverable pounds or 34,473 metric tons of molybdenum</t>
  </si>
  <si>
    <t>(1) Voluntary Principles on Security and Human Rights, Annual Reports to the Plenary
(2) 2020 Annual Report on Sustainability: Communities
(3) 2020 Annual Report on Sustainability: Indigenous Peoples 
(4) 2020 Annual Report on Sustainability: Responsible Value Chains 
(5) 2020 Form 10-K, Items 1 and 2. Business and Properties: MINERAL RESERVES</t>
  </si>
  <si>
    <t>(1) 2020 Form 10-K, Items 1 and 2. Business and Properties: GENERAL: Mining Operations
(2) 2020 Form 10-K, Items 1 and 2. Business and Properties: Human Capital: Workforce</t>
  </si>
  <si>
    <t>Commodity Management</t>
  </si>
  <si>
    <t>Global Supply Chain</t>
  </si>
  <si>
    <t>Economic Value Contributed</t>
  </si>
  <si>
    <t>Voluntary Memberships &amp; Commitments</t>
  </si>
  <si>
    <t>Stakeholder Engagement</t>
  </si>
  <si>
    <t>External Assurance</t>
  </si>
  <si>
    <t>Biodiversity</t>
  </si>
  <si>
    <t>Tailings Management</t>
  </si>
  <si>
    <t>Tailings Management &amp; Stewardship</t>
  </si>
  <si>
    <t>Community Engagement &amp; Social Investments</t>
  </si>
  <si>
    <t>FMJobs</t>
  </si>
  <si>
    <t>Assessing &amp; Managing Impacts page on fcx.com</t>
  </si>
  <si>
    <t>Tailings Management page on fcx.com</t>
  </si>
  <si>
    <t>Tailings Management &amp; Stewardship page on fcx.com</t>
  </si>
  <si>
    <t>About Us page on fcx.com</t>
  </si>
  <si>
    <t>Commodity Management page on fcx.com</t>
  </si>
  <si>
    <t>Global Supply Chain page on fcx.com</t>
  </si>
  <si>
    <t>Economic Value Contributed page on fcx.com</t>
  </si>
  <si>
    <t>Voluntary Memberships &amp; Commitments page on fcx.com</t>
  </si>
  <si>
    <t>Human Rights page on fcx.com</t>
  </si>
  <si>
    <t>Stakeholder Engagement page on fcx.com</t>
  </si>
  <si>
    <t>Labor Relations page on fcx.com</t>
  </si>
  <si>
    <t>External Assurance page on fcx.com</t>
  </si>
  <si>
    <t>Biodiversity page on fcx.com</t>
  </si>
  <si>
    <t>Community Engagement &amp; Social Investments page on fcx.com</t>
  </si>
  <si>
    <t>FMJobs page on fcx.com</t>
  </si>
  <si>
    <t>Health &amp; Safety page on fcx.com</t>
  </si>
  <si>
    <t>Voluntary Principles on Security and Human Rights, Annual Report to the Plenary</t>
  </si>
  <si>
    <t>FCX - ESG PERFORMANCE TREND DATA - INDEX</t>
  </si>
  <si>
    <t>FCX - ESG PERFORMANCE TREND DATA - REFERENCES</t>
  </si>
  <si>
    <t>LINK TO TOPIC</t>
  </si>
  <si>
    <r>
      <t xml:space="preserve">Our Supplier Code of Conduct and compliance screening processes are the foundation of our responsible sourcing program for goods and services. We are committed to operating in a manner consistent with the UNGC Ten Principles, including Labour Principles 3, 4, 5 and 6. 
• Principles of Business Conduct
• Inclusion &amp; Diversity Policy
• Social Performance Policy
• Human Rights Policy
• Responsible Sourcing of Minerals Policy
• Supplier Code of Conduct
• UK Modern Slavery Act Statement
• Information can be found in our Annual Report on Sustainability and on our website at FCX.com - </t>
    </r>
    <r>
      <rPr>
        <i/>
        <sz val="8"/>
        <color theme="1"/>
        <rFont val="Century Gothic"/>
        <family val="2"/>
      </rPr>
      <t>Our Approach, Human Rights,</t>
    </r>
    <r>
      <rPr>
        <sz val="8"/>
        <color theme="1"/>
        <rFont val="Century Gothic"/>
        <family val="2"/>
      </rPr>
      <t xml:space="preserve"> </t>
    </r>
    <r>
      <rPr>
        <i/>
        <sz val="8"/>
        <color theme="1"/>
        <rFont val="Century Gothic"/>
        <family val="2"/>
      </rPr>
      <t xml:space="preserve">Workforce </t>
    </r>
    <r>
      <rPr>
        <sz val="8"/>
        <color theme="1"/>
        <rFont val="Century Gothic"/>
        <family val="2"/>
      </rPr>
      <t xml:space="preserve">and </t>
    </r>
    <r>
      <rPr>
        <i/>
        <sz val="8"/>
        <color theme="1"/>
        <rFont val="Century Gothic"/>
        <family val="2"/>
      </rPr>
      <t>Responsible Value Chains</t>
    </r>
  </si>
  <si>
    <r>
      <t xml:space="preserve">We disclose in alignment with the Performance Expectations at the </t>
    </r>
    <r>
      <rPr>
        <b/>
        <sz val="8"/>
        <color theme="1"/>
        <rFont val="Century Gothic"/>
        <family val="2"/>
      </rPr>
      <t>corporate</t>
    </r>
    <r>
      <rPr>
        <sz val="8"/>
        <color theme="1"/>
        <rFont val="Century Gothic"/>
        <family val="2"/>
      </rPr>
      <t xml:space="preserve"> level. For our asset-level reports, please see our website at fcx.com.</t>
    </r>
  </si>
  <si>
    <r>
      <t xml:space="preserve">Freeport-McMoRan’s sustainability reports have been independently verified since 2005. External assurance of our 2020 reporting was conducted by Corporate Integrity Ltd. in accordance with the ICMM Mining Principles Assurance and Validation Procedure, which can be found at ICMM website. Since 2009, site-level external assurance has been completed multiple times at all active mining and metals processing operations. We conduct site-level external assurance at operations at a minimum of once every three years, with annual assurance engagements at PT-FI and Cerro Verde.
• Information can be found in our Annual Report on Sustainability and our website at FCX.com - </t>
    </r>
    <r>
      <rPr>
        <i/>
        <sz val="8"/>
        <color theme="1"/>
        <rFont val="Century Gothic"/>
        <family val="2"/>
      </rPr>
      <t>External Assurance</t>
    </r>
    <r>
      <rPr>
        <sz val="8"/>
        <color theme="1"/>
        <rFont val="Century Gothic"/>
        <family val="2"/>
      </rPr>
      <t xml:space="preserve">
</t>
    </r>
  </si>
  <si>
    <t>Water discharged by quality and destination</t>
  </si>
  <si>
    <t>Disposed On-site</t>
  </si>
  <si>
    <t>Stored On-site</t>
  </si>
  <si>
    <r>
      <t>Total Water Discharged</t>
    </r>
    <r>
      <rPr>
        <vertAlign val="superscript"/>
        <sz val="8"/>
        <color theme="1"/>
        <rFont val="Century Gothic"/>
        <family val="2"/>
      </rPr>
      <t>3</t>
    </r>
  </si>
  <si>
    <r>
      <t>Water Use Efficiency</t>
    </r>
    <r>
      <rPr>
        <vertAlign val="superscript"/>
        <sz val="8"/>
        <color theme="1"/>
        <rFont val="Century Gothic"/>
        <family val="2"/>
      </rPr>
      <t>4</t>
    </r>
    <r>
      <rPr>
        <sz val="8"/>
        <color theme="1"/>
        <rFont val="Century Gothic"/>
        <family val="2"/>
      </rPr>
      <t> (%)</t>
    </r>
  </si>
  <si>
    <t>2. Water recycle/reuse rate = (total water recycled + reused) / total water utilized.</t>
  </si>
  <si>
    <t>3. Water discharged is water removed from an operation and returned to the environment or a third-party after meeting all required treatment and discharge standards. In 2018, we began calculating water discharged and water use efficiency rate.</t>
  </si>
  <si>
    <t>Total Water Recycled / Reused</t>
  </si>
  <si>
    <r>
      <t>Water Recycle / Reuse Rate</t>
    </r>
    <r>
      <rPr>
        <vertAlign val="superscript"/>
        <sz val="8"/>
        <color theme="1"/>
        <rFont val="Century Gothic"/>
        <family val="2"/>
      </rPr>
      <t>2</t>
    </r>
    <r>
      <rPr>
        <sz val="8"/>
        <color theme="1"/>
        <rFont val="Century Gothic"/>
        <family val="2"/>
      </rPr>
      <t xml:space="preserve"> </t>
    </r>
  </si>
  <si>
    <t>1. Per ICMM guidance, we differentiate the quality of water withdrawn and discharged into high quality and low quality. ICMM high quality is equivalent to freshwater as defined by SASB. See table below for more information.</t>
  </si>
  <si>
    <t>2. New water withdrawal includes new water that is received or extracted by operation and used for the first time. This includes high quality freshwater and lower quality water and are categorized by type: groundwater, surface water, stormwater, sea water or third-party water. Water withdrawals exclude water diverted away from operational areas without use.</t>
  </si>
  <si>
    <t>4. Per ICMM guidelines, this quantity of discharged water is categorized as low quality due primarily to (a) the estuarine source water used at Atlantic Copper, which is already low quality due to salinity, and (b) the discharged water associated with the function of PT-FI’s controlled riverine Tailings system, which contains alkaline pH.</t>
  </si>
  <si>
    <r>
      <t>Water Recycle / Reuse Rate</t>
    </r>
    <r>
      <rPr>
        <vertAlign val="superscript"/>
        <sz val="8"/>
        <color theme="1"/>
        <rFont val="Century Gothic"/>
        <family val="2"/>
      </rPr>
      <t>6</t>
    </r>
  </si>
  <si>
    <r>
      <t>Water Use Efficiency Rate</t>
    </r>
    <r>
      <rPr>
        <vertAlign val="superscript"/>
        <sz val="8"/>
        <color theme="1"/>
        <rFont val="Century Gothic"/>
        <family val="2"/>
      </rPr>
      <t>7</t>
    </r>
  </si>
  <si>
    <t>6. Water recycle / reuse rate = total water reused + recycled / total water utilized.</t>
  </si>
  <si>
    <t>7. Water use efficiency rate = total water reused + recycled / (total water utilization – discharged water).</t>
  </si>
  <si>
    <t>Total Water Discharged Off-site</t>
  </si>
  <si>
    <r>
      <t xml:space="preserve">70,421 </t>
    </r>
    <r>
      <rPr>
        <vertAlign val="superscript"/>
        <sz val="8"/>
        <color theme="1"/>
        <rFont val="Century Gothic"/>
        <family val="2"/>
      </rPr>
      <t>4</t>
    </r>
  </si>
  <si>
    <t>3. Approximately 49% of water quantities discharged were associated with our Atlantic Copper Smelter where estuarine water is used for cooling and then returned to its source, 38% associated with PT-FI’s controlled riverine tailings management system and the remaining 13% is associated with our Climax and Henderson mines in Colorado.</t>
  </si>
  <si>
    <r>
      <t>Water Discharged Off-site</t>
    </r>
    <r>
      <rPr>
        <b/>
        <vertAlign val="superscript"/>
        <sz val="8"/>
        <color rgb="FF000000"/>
        <rFont val="Century Gothic"/>
        <family val="2"/>
      </rPr>
      <t>3</t>
    </r>
  </si>
  <si>
    <t>5. Water consumption = Total water withdrawn - discharged water - change in water storage volume.</t>
  </si>
  <si>
    <t>Total Utilized Water (Withdrawan + Recycled / Reused)</t>
  </si>
  <si>
    <r>
      <t xml:space="preserve">2020 Water Quality </t>
    </r>
    <r>
      <rPr>
        <sz val="8"/>
        <color theme="0"/>
        <rFont val="Century Gothic"/>
        <family val="2"/>
      </rPr>
      <t>(thousand cubic meters)</t>
    </r>
  </si>
  <si>
    <t>Total Utilized Water (Withdrawn + Recycled / Reused)</t>
  </si>
  <si>
    <t>(1) 2020 Form 10-K, Items 1 and 2. Business and Properties: HUMAN CAPITAL: Workforce</t>
  </si>
  <si>
    <t xml:space="preserve">(1) 2020 Annual Report on Sustainability: Climate
(2) 2019 Climate Report </t>
  </si>
  <si>
    <t>(1) 2020 Annual Report on Sustainability: Environment
(2) Sustainability &gt; Environment page on fcx.com</t>
  </si>
  <si>
    <t>(1) Voluntary Principles on Security and Human Rights, Annual Reports to the Plenary 
(2) 2020 Annual Report on Sustainability section People: Communities
(3) 2020 Annual Report on Sustainability: Indigenous Peoples 
(4) 2020 Annual Report on Sustainability: Responsible Value Chains 
(5) 2019 OECD Step 5 Due Diligence Report</t>
  </si>
  <si>
    <t>(1) 2020 Form 10-K, Items 1 and 2. Business and Properties: Human Capital: Workforce
(2) 2020 Form 10-K, Note 16: Business Segment Information: Labor Matters
(3) ESG Performance Trend Data: Workforce
(4) 2020 Annual Report on Sustainability: Workforce</t>
  </si>
  <si>
    <t>(1) 2020 Form 10-K, Items 1 and 2. Business and Properties: Human Capital: Workforce
(2) 2020 Annual Report on Sustainability: Workforce</t>
  </si>
  <si>
    <t>(1) 2020 Annual Report on Sustainability: Responsible Value Chains</t>
  </si>
  <si>
    <t>(1) 2020 Annual Report on Sustainability: Communities &gt; Our Approach 
(2) Sustainability &gt; People &gt; Communities &gt; Assessing &amp; Managing Impacts page on fcx.com
(3) Sustainability &gt; People &gt; Communities &gt; Land Use and Customary Rights page on fcx.com
(4) Sustainability &gt; People &gt; Communities &gt; Public Health page on fcx.com</t>
  </si>
  <si>
    <t>GHG Emissions</t>
  </si>
  <si>
    <t>4. Water use efficiency rate = total water recycled + reused / (total water utilization – discharged water).</t>
  </si>
  <si>
    <t>We believe effective stakeholder engagement is founded on transparency and meaningful dialogue. Our goal is to foster mutual understanding, trust and cooperation with our broad range of stakeholders including our stockholders, employees, communities, customers and suppliers, regulators and policymakers, host governments and nongovernmental organizations.
Proxy Statement: Stockholder and Stakeholder Engagement
Annual Report on Sustainability: Our Approach; Communities; Stakeholder Engagement; Human Rights</t>
  </si>
  <si>
    <t>We believe effective stakeholder engagement is founded on transparency and meaningful dialogue. Our goal is to foster mutual understanding, trust and cooperation with our broad range of stakeholders including our stockholders, employees, communities, customers and suppliers, regulators and policymakers, host governments and nongovernmental organizations.
Proxy Statement: Stockholder and Stakeholder Engagement
Annual Report on Sustainability: Letter to Stakeholders; Message from our Corporate Responsibility Committee Chair; Our Approach; Communities; Stakeholder Engagement; Human Rights</t>
  </si>
  <si>
    <t>Using our online due diligence system, the Freeport Compliance eXchange (FCeX), our goal is to screen 100 percent of all suppliers at operations in Indonesia, Chile, Peru and selected exploration sites for compliance with the company’s labor standards. All suppliers receive and are expected to perform in accordance with:
Supplier Code of Conduct
Annual Report on Sustainability: Human Rights ; Business Integrity; Responsible Value Chains
UK MSA Statement
Suppliers &gt; Toolier for Existing Suppliers &gt; Freeport Compliance eXchange on fcx.com</t>
  </si>
  <si>
    <t># of Significant Environmental Events 
(as defined on the Risk Register)</t>
  </si>
  <si>
    <r>
      <t>Principles of Business Conduct Training</t>
    </r>
    <r>
      <rPr>
        <vertAlign val="superscript"/>
        <sz val="8"/>
        <color theme="1"/>
        <rFont val="Century Gothic"/>
        <family val="2"/>
      </rPr>
      <t>1</t>
    </r>
    <r>
      <rPr>
        <sz val="8"/>
        <color theme="1"/>
        <rFont val="Century Gothic"/>
        <family val="2"/>
      </rPr>
      <t xml:space="preserve">
Completion Rate</t>
    </r>
  </si>
  <si>
    <r>
      <t>Anti-Corruption Training</t>
    </r>
    <r>
      <rPr>
        <vertAlign val="superscript"/>
        <sz val="8"/>
        <color theme="1"/>
        <rFont val="Century Gothic"/>
        <family val="2"/>
      </rPr>
      <t>1</t>
    </r>
    <r>
      <rPr>
        <sz val="8"/>
        <color theme="1"/>
        <rFont val="Century Gothic"/>
        <family val="2"/>
      </rPr>
      <t xml:space="preserve">
Completion Rate</t>
    </r>
  </si>
  <si>
    <r>
      <t>Metric tons (t) CO</t>
    </r>
    <r>
      <rPr>
        <vertAlign val="subscript"/>
        <sz val="8"/>
        <rFont val="Century Gothic"/>
        <family val="2"/>
      </rPr>
      <t>2</t>
    </r>
    <r>
      <rPr>
        <sz val="8"/>
        <rFont val="Century Gothic"/>
        <family val="2"/>
      </rPr>
      <t>-e, Percentage (%)</t>
    </r>
  </si>
  <si>
    <r>
      <t xml:space="preserve">We focus on attracting and retaining talented people by offering quality employment with competitive compensation and opportunities for professional development. Our approach to compensation and benefits is market-based and competitive and informed by annual benchmarking and analysis. We are committed to respecting the rights of our workforce, including paying fair wages. This includes equal pay for equal work, and compensation levels that support the acquisition of the goods and services necessary for an average size family to meet their basic needs in the geographic locations where we operate. We also develop schedules that keep regular and overtime hours within legally required limits. 
In early 2021, we partnered with BSR, a global sustainability non-profit, to conduct a living wage assessment for both full-time and part-time employees at 14 of our operating and processing sites in the U.S., Chile, Peru and Indonesia. BSR’s living wage benchmark exceeds the minimum country wage in all 14 locations assessed. The analysis found that of the more than 21,000 employees in these locations, all employees met BSR’s living wage benchmark for their respective locations. We plan to complete the assessment for the remainder of our direct employees later in the year and integrate the assessment into our annual compensation review processes across our global operations. We also will seek to extend our living wage commitment to our on-site contractors in the future.
• Principles of Business Conduct
• Information can be found in our Annual Report on Sustainability and on our website at FCX.com - </t>
    </r>
    <r>
      <rPr>
        <i/>
        <sz val="8"/>
        <color theme="1"/>
        <rFont val="Century Gothic"/>
        <family val="2"/>
      </rPr>
      <t>Workforce - Fair &amp; Equitable Remuneration</t>
    </r>
  </si>
  <si>
    <r>
      <t xml:space="preserve">Being a Responsible Producer also means evaluating ourselves against our commitments at both a site and corporate level and reporting regularly to our stakeholders in a transparent manner. To translate our commitments to our everyday work, we use our Sustainable Development Risk Register (the Risk Register) process globally to identify and prioritize sustainability risks and actions. Identified risks are mitigated using local and global topic-specific management strategies. The Risk Register prioritizes the most significant risks that could have negative consequences to our business and our stakeholders across areas including health and safety, human rights, environmental management, community development, and economic impacts.
• Information can be found in our Annual Report on Sustainability and on our website at FCX.com - </t>
    </r>
    <r>
      <rPr>
        <i/>
        <sz val="8"/>
        <color theme="1"/>
        <rFont val="Century Gothic"/>
        <family val="2"/>
      </rPr>
      <t>Defining Responsible Production,</t>
    </r>
    <r>
      <rPr>
        <sz val="8"/>
        <color theme="1"/>
        <rFont val="Century Gothic"/>
        <family val="2"/>
      </rPr>
      <t xml:space="preserve"> </t>
    </r>
    <r>
      <rPr>
        <i/>
        <sz val="8"/>
        <color theme="1"/>
        <rFont val="Century Gothic"/>
        <family val="2"/>
      </rPr>
      <t>The Risk Register, People</t>
    </r>
    <r>
      <rPr>
        <sz val="8"/>
        <color theme="1"/>
        <rFont val="Century Gothic"/>
        <family val="2"/>
      </rPr>
      <t xml:space="preserve"> and </t>
    </r>
    <r>
      <rPr>
        <i/>
        <sz val="8"/>
        <color theme="1"/>
        <rFont val="Century Gothic"/>
        <family val="2"/>
      </rPr>
      <t>Environment</t>
    </r>
  </si>
  <si>
    <r>
      <t xml:space="preserve">Emergency preparedness and response is a fundamental component of all Freeport-McMoRan activities. Through our Crisis Management Program (CMP) and Sustainable Development Risk Register our operations maintain plans with procedures for preventing and responding to incidents that could cause severe or catastrophic harm to human health and the environment.
All operations are required to follow our CMP process that includes risk analysis by applying our Sustainable Development risk matrix to risk event scenarios with the intent to eliminate or mitigate the exposure. It also requires identifying the Incident Command Structure and coordinating activities with authorities, such as fire and police departments or federal officials. The plan includes evacuation procedures, employee safety procedures, environmental containment, communications plans and workplace assessments. Disaster recovery and business continuity considerations are core to the planning as well. Operations are required to conduct annual mock or live drills on plan scenarios.
All of our operations are required to conduct annual mock or live drills on plan scenarios which include, where appropriate, involvement and participation with stakeholders responsible for responding to site related emergencies
• Information can be found in our Annual Report on Sustainability - </t>
    </r>
    <r>
      <rPr>
        <i/>
        <sz val="8"/>
        <color theme="1"/>
        <rFont val="Century Gothic"/>
        <family val="2"/>
      </rPr>
      <t>Health &amp; Safety</t>
    </r>
    <r>
      <rPr>
        <sz val="8"/>
        <color theme="1"/>
        <rFont val="Century Gothic"/>
        <family val="2"/>
      </rPr>
      <t xml:space="preserve"> and on our website at FCX.com in </t>
    </r>
    <r>
      <rPr>
        <i/>
        <sz val="8"/>
        <color theme="1"/>
        <rFont val="Century Gothic"/>
        <family val="2"/>
      </rPr>
      <t>Emergency Preparedness and Response</t>
    </r>
  </si>
  <si>
    <r>
      <t xml:space="preserve">ICMM Position Statement on Mining and Protected Areas – We have addressed the commitments in our operational practices, including committing to no mining nor exploring in UNESCO World Heritage Sites.
Our proven and probable reserves located near endangered species habitats do not affect habitats. The endangered species habitats near Morenci, Chino, and Climax reserves are located on federal lands managed by the U.S. Forest Service; we do not conduct activities within the habitat. Cerro Verde’s reserves qualify due to an endangered bat species that is known to occur and forage in the general region of the operations and we actively seek to protect the species. PT-FI’s reserves qualify due to the district’s proximity to Lorenz National Park, however we do not conduct any activities in the habitat and maintain significant programs at the operation to protect biodiversity in the area.
• Information can be found in our Annual Report on Sustainability and on our website at FCX.com - </t>
    </r>
    <r>
      <rPr>
        <i/>
        <sz val="8"/>
        <color theme="1"/>
        <rFont val="Century Gothic"/>
        <family val="2"/>
      </rPr>
      <t>Biodiversity</t>
    </r>
  </si>
  <si>
    <r>
      <t xml:space="preserve">Freeport-McMoRan seeks to avoid or minimize the adverse impacts of our operations on biodiversity and ecosystem services while promoting opportunities to contribute to the conservation and enhancement of biodiversity in the areas where we operate.
In 2020, we continued our efforts to implement the mitigation hierarchy – a framework that emphasizes best practices for managing biodiversity and ecosystem services through the avoidance, minimization, restoration and offsetting of impacts. During the year, we finalized global guidance for consistent and rigorous application of the mitigation hierarchy through which we aim to manage risks and potential impacts with the long-term ambition of ‘no net loss’ for new mines and major expansion projects at existing mines. 
• Information can be found in our Annual Report on Sustainability and on our website at FCX.com - </t>
    </r>
    <r>
      <rPr>
        <i/>
        <sz val="8"/>
        <color theme="1"/>
        <rFont val="Century Gothic"/>
        <family val="2"/>
      </rPr>
      <t>Biodiversity</t>
    </r>
  </si>
  <si>
    <r>
      <t xml:space="preserve">Freeport-McMoRan works actively through engagement, investment and partnership activities to support our host communities in maximizing the social and economic benefits of mining. Our work increasingly is focused on supporting our communities to develop the requisite skills to successfully adapt to technological and economic changes in the future to reduce their dependency on mining over the long term. By partnering to increase both individual and institutional capabilities, we help create increasing resiliency, allowing communities to better weather and adapt to commodity market fluctuations or other economic disruptions that may have social impacts.
• Social Performance Policy
• Information can be found in our Annual Report on Sustainability and our website at FCX.com - </t>
    </r>
    <r>
      <rPr>
        <i/>
        <sz val="8"/>
        <color theme="1"/>
        <rFont val="Century Gothic"/>
        <family val="2"/>
      </rPr>
      <t>Stakeholder Engagement,</t>
    </r>
    <r>
      <rPr>
        <sz val="8"/>
        <color theme="1"/>
        <rFont val="Century Gothic"/>
        <family val="2"/>
      </rPr>
      <t xml:space="preserve"> </t>
    </r>
    <r>
      <rPr>
        <i/>
        <sz val="8"/>
        <color theme="1"/>
        <rFont val="Century Gothic"/>
        <family val="2"/>
      </rPr>
      <t>Communities</t>
    </r>
    <r>
      <rPr>
        <sz val="8"/>
        <color theme="1"/>
        <rFont val="Century Gothic"/>
        <family val="2"/>
      </rPr>
      <t xml:space="preserve"> and </t>
    </r>
    <r>
      <rPr>
        <i/>
        <sz val="8"/>
        <color theme="1"/>
        <rFont val="Century Gothic"/>
        <family val="2"/>
      </rPr>
      <t>Economic Value Contributed</t>
    </r>
  </si>
  <si>
    <r>
      <t xml:space="preserve">Purchasing goods and services from local suppliers provides a significant direct and indirect benefit to our local communities. Our investment in local communities helps to support the economic vitality of small and medium size enterprises and local entrepreneurship. When we purchase locally, we provide the stimulus for community development and the potential for capacity building.
• ESG Performance Data - Social
• Information can be found in our Annual Report on Sustainability and our website at FCX.com - </t>
    </r>
    <r>
      <rPr>
        <i/>
        <sz val="8"/>
        <color theme="1"/>
        <rFont val="Century Gothic"/>
        <family val="2"/>
      </rPr>
      <t>Economic Value Contributed</t>
    </r>
    <r>
      <rPr>
        <sz val="8"/>
        <color theme="1"/>
        <rFont val="Century Gothic"/>
        <family val="2"/>
      </rPr>
      <t xml:space="preserve"> and </t>
    </r>
    <r>
      <rPr>
        <i/>
        <sz val="8"/>
        <color theme="1"/>
        <rFont val="Century Gothic"/>
        <family val="2"/>
      </rPr>
      <t>Local Suppliers</t>
    </r>
  </si>
  <si>
    <r>
      <t xml:space="preserve">Freeport-McMoRan believes effective stakeholder engagement is founded on transparency and meaningful dialogue. Our goal is to foster mutual understanding, trust and cooperation with stakeholder groups on a variety of topics. We recognize the vital role of stakeholder engagement and calls for collaboration with communities, including indigenous and vulnerable populations, to minimize and mitigate adverse impacts and pursue opportunities to maximize benefits.
We have a broad range of stakeholders, including shareholders, employees, host communities and Indigenous Peoples, customers and suppliers, regulators and policymakers, host governments, and nongovernmental organizations. We recognize the interests and concerns of our stakeholders can change over time. To learn about these changing needs and expectations, we believe ongoing and proactive engagement is imperative. We maintain an ongoing, constructive and proactive shareholder and non-financial stakeholder engagement program throughout the year.
We have established site-level grievance mechanisms for employees, community members and members of our supply chain and others to support constructive engagement and resolution of issues that may arise where questions, concerns and complaints can be shared outside of any other engagement forum.
• Social Performance Policy
• Human Rights Policy
• Information can be found in our Annual Report on Sustainability and our website at FCX.com - </t>
    </r>
    <r>
      <rPr>
        <i/>
        <sz val="8"/>
        <color theme="1"/>
        <rFont val="Century Gothic"/>
        <family val="2"/>
      </rPr>
      <t>Stakeholder Engagement, Communities, Community Grievance Mechanisms</t>
    </r>
    <r>
      <rPr>
        <sz val="8"/>
        <color theme="1"/>
        <rFont val="Century Gothic"/>
        <family val="2"/>
      </rPr>
      <t xml:space="preserve"> and </t>
    </r>
    <r>
      <rPr>
        <i/>
        <sz val="8"/>
        <color theme="1"/>
        <rFont val="Century Gothic"/>
        <family val="2"/>
      </rPr>
      <t>Human Rights</t>
    </r>
  </si>
  <si>
    <r>
      <t>Freeport-McMoRan believes effective water stewardship means maximizing our water use efficiency and minimizing our use of new freshwater. This includes shifting our water supplies to more sustainable sources, minimizing negative impacts from our operations on water quality and availability in a local catchment, and supporting the development of access to previously unknown, unavailable or undeveloped water resources.
• 2019 Water Report
• Environmental Policy
• Information can be found in our Annual Report on Sustainability and on our website at FCX.com -</t>
    </r>
    <r>
      <rPr>
        <i/>
        <sz val="8"/>
        <color theme="1"/>
        <rFont val="Century Gothic"/>
        <family val="2"/>
      </rPr>
      <t xml:space="preserve"> Water Stewardship</t>
    </r>
  </si>
  <si>
    <r>
      <t xml:space="preserve">Freeport is committed to the highest level of ethical and legal conduct in all of our business activities. Acting ethically involves more than simply complying with laws and regulations; it involves recognition that our decisions affect others. By keeping this in mind, we aspire to earn the respect, trust and confidence of our stakeholders.
• Form 10-K
• Information can be found in our Annual Report on Sustainability and on our website at FCX.com - </t>
    </r>
    <r>
      <rPr>
        <i/>
        <sz val="8"/>
        <color theme="1"/>
        <rFont val="Century Gothic"/>
        <family val="2"/>
      </rPr>
      <t>Our Approach</t>
    </r>
    <r>
      <rPr>
        <sz val="8"/>
        <color theme="1"/>
        <rFont val="Century Gothic"/>
        <family val="2"/>
      </rPr>
      <t xml:space="preserve"> and </t>
    </r>
    <r>
      <rPr>
        <i/>
        <sz val="8"/>
        <color theme="1"/>
        <rFont val="Century Gothic"/>
        <family val="2"/>
      </rPr>
      <t>Business Integrity</t>
    </r>
  </si>
  <si>
    <r>
      <t xml:space="preserve">Freeport-McMoRan maintains zero tolerance for corruption of any kind, and we expect the same from our employees, contractors and suppliers. Freeport-McMoRan does not obtain a business advantage through bribery, improper payments, kickbacks or any other illegal means. No employee or contractor may offer, pay, solicit or accept bribes in any form.
• Principles of Business Conduct
• Anti-Corruption Policy
• Information can be found in our Annual Report on Sustainability and on our website at FCX.com - </t>
    </r>
    <r>
      <rPr>
        <i/>
        <sz val="8"/>
        <color theme="1"/>
        <rFont val="Century Gothic"/>
        <family val="2"/>
      </rPr>
      <t xml:space="preserve">Our Approach, Business Integrity </t>
    </r>
    <r>
      <rPr>
        <sz val="8"/>
        <color theme="1"/>
        <rFont val="Century Gothic"/>
        <family val="2"/>
      </rPr>
      <t>and</t>
    </r>
    <r>
      <rPr>
        <i/>
        <sz val="8"/>
        <color theme="1"/>
        <rFont val="Century Gothic"/>
        <family val="2"/>
      </rPr>
      <t xml:space="preserve"> Responsible Value Chains</t>
    </r>
  </si>
  <si>
    <r>
      <t xml:space="preserve">To facilitate implementation of our policy commitments and objectives, we utilize a combination of audit and assessment programs along with an annual program for site-level third-party assurance of our sustainability framework – including the implementation of our commitments under the ICMM Mining with Principles Framework. We report and track our progress in our Annual Report on Sustainability as well as other external disclosures including the Voluntary Principles Report to the Plenary, the UK Modern Slavery Act Statement and the OECD Step 5 Report.
• Voluntary Principles Report to the Plenary
• UK Modern Slavery Act Stetement
• OECD Step 5 Report
• Information can be found in our Annual Report on Sustainability and our website at FCX.com - </t>
    </r>
    <r>
      <rPr>
        <i/>
        <sz val="8"/>
        <color theme="1"/>
        <rFont val="Century Gothic"/>
        <family val="2"/>
      </rPr>
      <t>Our Approach</t>
    </r>
  </si>
  <si>
    <r>
      <t xml:space="preserve">The Corporate Responsibility Committee (CRC), on behalf of the Board, is responsible for providing advice, recommendations and oversight to the company’s management team on environmental and social matters. The CRC regularly reviews the effectiveness of management’s strategies, programs and policy implementation with respect to safety and health, responsible production frameworks, tailings management and stewardship, climate change, water stewardship, biodiversity, waste management, human capital management (including inclusion and diversity initiatives), human rights, stakeholder relations, social performance and Indigenous Peoples, responsible sourcing, and political activity and spending practices.
Our Chairman and CEO has ultimate responsibility for the company’s sustainability performance. The company’s cross-functional Sustainability Leadership Team (SLT) includes members of the management team tasked with defining the sustainability strategy and implementing our sustainability policies, systems and programs across the organization. In 2020, the SLT met four times and moving forward will meet monthly and regularly report to executive leadership, including to our Chairman &amp; CEO and President &amp; Chief Financial Officer (CFO). In addition, members of the SLT report to the CRC on key ESG matters at regularly scheduled meetings. The SLT is sponsored by our Senior Vice President and Chief Administrative Officer and is led by our Vice President and Chief Sustainability Officer, with active participation from other members of the SLT, including our four operational business unit Presidents. SLT membership also includes Vice Presidents or senior representatives from functional groups, including health and safety, security, supply chain, human resources, sales, legal, compliance, sustainability and finance.
Executive officers are held accountable for the company’s sustainability performance through the company’s performance-based annual incentive program (AIP). In 2020, ESG metrics collectively accounted for 25% of the AIP (15% safety and 10% sustainability).
• Proxy Statement: Sustainability - Governance
• Corporate Responsibility Committee Charter
• Information can be found in our Annual Report on Sustainability and our website at FCX.com -  </t>
    </r>
    <r>
      <rPr>
        <i/>
        <sz val="8"/>
        <color theme="1"/>
        <rFont val="Century Gothic"/>
        <family val="2"/>
      </rPr>
      <t>Our Approach; Letter to Stakeholders; Message from our Corporate Responsibility Committee Chair and Business Integrity</t>
    </r>
  </si>
  <si>
    <r>
      <t xml:space="preserve">Freeport-McMoRan Inc.recognizes that public policy decisions can significantly affect our operations, future business opportunities, employees, shareholders and the communities in which FCX operates. For this reason, we exercise our right and responsibility to participate in public policy matters by following public matters that are important to us and interacting, where appropriate, with elected and appointed government officials, regulators and their staff. FCX is committed to the highest level of ethical and legal conduct regarding its political activity and spending practices and to rigorous compliance with applicable laws and regulations.
• Information can be found on our website at FCX.com in our </t>
    </r>
    <r>
      <rPr>
        <i/>
        <sz val="8"/>
        <color theme="1"/>
        <rFont val="Century Gothic"/>
        <family val="2"/>
      </rPr>
      <t>Corporate Responsibility Committee Charter, Anti-Corruption Policy</t>
    </r>
    <r>
      <rPr>
        <sz val="8"/>
        <color theme="1"/>
        <rFont val="Century Gothic"/>
        <family val="2"/>
      </rPr>
      <t xml:space="preserve"> and </t>
    </r>
    <r>
      <rPr>
        <i/>
        <sz val="8"/>
        <color theme="1"/>
        <rFont val="Century Gothic"/>
        <family val="2"/>
      </rPr>
      <t xml:space="preserve">Political Activity and Spending Practices </t>
    </r>
  </si>
  <si>
    <r>
      <t xml:space="preserve">Our commitment to responsible copper production is visible in everything we do, driven by our core values of Safety, Respect, Integrity, Excellence and Commitment. Our values direct the decisions we make as a company and as individual employees. These values represent who we are and how we work – everyone, everywhere, every day. Our focus on responsible production is critical to establish and maintain acceptance from our local stakeholders through shared value creation and to meet society's responsible sourcing objectives necessary to supply the world with responsible copper.
• Information can be found in our Annual Report on Sustainability and on our website at FCX.com - </t>
    </r>
    <r>
      <rPr>
        <i/>
        <sz val="8"/>
        <color theme="1"/>
        <rFont val="Century Gothic"/>
        <family val="2"/>
      </rPr>
      <t>Mine Closure and Reclamation</t>
    </r>
  </si>
  <si>
    <r>
      <t xml:space="preserve">At the core of our business is people. At each of our operations, Freeport-McMoRan aims to be a preferred employer, neighbor, business partner and supplier. We are committed to responsibly managing our social impacts on people, which includes focusing on the health, safety and security of our workforce and host communities and respecting the rights of people who may be impacted by our business.
Freeport-McMoRan recognizes that the very nature of our business depends on and impacts the natural environment and our communities. Our goal is to conduct our mining and processing operations in a manner that minimizes adverse impacts on the environment and enables local communities and ecosystems to be protected and maintained through responsible stewardship.
Our Supplier Code of Conduct and compliance screening processes are the foundation of our responsible sourcing program for goods and services. Responsible sourcing of goods and services is led by our Global Supply Chain Sustainability Manager under the oversight of the SLT with support from the Human Rights Working Group.
• Information can be found in our Annual Report on Sustainability and on our website at FCX.com - </t>
    </r>
    <r>
      <rPr>
        <i/>
        <sz val="8"/>
        <color theme="1"/>
        <rFont val="Century Gothic"/>
        <family val="2"/>
      </rPr>
      <t>Business Integrity;</t>
    </r>
    <r>
      <rPr>
        <sz val="8"/>
        <color theme="1"/>
        <rFont val="Century Gothic"/>
        <family val="2"/>
      </rPr>
      <t xml:space="preserve"> </t>
    </r>
    <r>
      <rPr>
        <i/>
        <sz val="8"/>
        <color theme="1"/>
        <rFont val="Century Gothic"/>
        <family val="2"/>
      </rPr>
      <t>People, Environment and Responsible Value Chains</t>
    </r>
  </si>
  <si>
    <r>
      <t xml:space="preserve">Human rights are internationally recognized, defined in the Universal Declaration of Human Rights and codified in international law. Mining activities have the potential to impact the way people enjoy these rights – whether as employees, contractors, suppliers, community members, human rights defenders or others. Freeport-McMoRan recognizes that respecting human rights, as outlined in the UN Guiding Principles on Business and Human Rights (UNGPs), is an expectation of stakeholders that can influence our social license to operate and affect market access for our products. We are committed to respecting internationally recognised human rights as set out in the Universal Declaration on Human Rights and the Voluntary Principles on Security and Human Rights, and operating in a manner consistent with the UN Guiding Principles on Business and Human Rights and the UNGC Ten Principles
Respect is a core value for Freeport-McMoRan. We are committed to respecting the rights of all people, including our employees, contractors and suppliers, community members, and others who may potentially be impacted by our business activities. We take this obligation seriously in all aspects of our business, and we expect the same of our business partners.
As we seek to further embed respect for human rights across our organizational activities, we use our Risk Register process to identify risks to people at each operation and address potential and actual impacts on rights-holders. This process is developed by ongoing stakeholder engagement, grievance management and the results of human rights impact assessments (HRIAs).
• Voluntary Principles Report
• UK Modern Slavery Act Statement
• 2019 OECD Step 5 Due Diligence Report
• Information can be found in our Annual Report on Sustainability and on our website at FCX.com - </t>
    </r>
    <r>
      <rPr>
        <i/>
        <sz val="8"/>
        <color theme="1"/>
        <rFont val="Century Gothic"/>
        <family val="2"/>
      </rPr>
      <t>Business Integrity, People and Human Rights &gt; Due Diligence</t>
    </r>
  </si>
  <si>
    <r>
      <t xml:space="preserve">We are committed to respecting internationally recognized human rights as set out in the Voluntary Principles on Security and Human Rights (VPs).
The VPs serve as guidelines for our security and human rights programs, including interaction with host-government police and military personnel as well as private security contractors. The VPs serve as a key component of our broader human rights program, which includes implementation of the United Nations Guiding Principles on Business and Human Rights (UNGPs). Not all human rights issues are security issues, and not all security issues are human rights issues - it is at the nexus of human rights and security where our implementation of the VPs resides. 
We have remained an active participant in the VPs Initiative since it was first established in 2000.
• Voluntary Principles Report to the Plenary
• Information can be found in our Annual Report on Sustainability and on our website at FCX.com - </t>
    </r>
    <r>
      <rPr>
        <i/>
        <sz val="8"/>
        <color theme="1"/>
        <rFont val="Century Gothic"/>
        <family val="2"/>
      </rPr>
      <t xml:space="preserve">Voluntary Principles, Defining Responsible Production </t>
    </r>
    <r>
      <rPr>
        <sz val="8"/>
        <color theme="1"/>
        <rFont val="Century Gothic"/>
        <family val="2"/>
      </rPr>
      <t>and</t>
    </r>
    <r>
      <rPr>
        <i/>
        <sz val="8"/>
        <color theme="1"/>
        <rFont val="Century Gothic"/>
        <family val="2"/>
      </rPr>
      <t xml:space="preserve"> Responsible Value Chains</t>
    </r>
  </si>
  <si>
    <r>
      <t xml:space="preserve">Our approach aims to respect the social, economic and cultural rights of indigenous peoples, including supporting their effective representation and participation in engagements with our company. This approach includes adherence to the ICMM Position Statement on Indigenous Peoples and Mining and working towards obtaining free prior and informed consent for new projects and material expansions of existing projects. Through ongoing engagement, cultural promotion and preservation projects, as well as training and development programs, Freeport-McMoRan seeks to address needs while being sensitive to cultures and customs of indigenous peoples.
• Social Performance Policy &amp; Human Rights Policies
• Information can be found in our Annual Report on Sustainability and on our website at FCX.com - </t>
    </r>
    <r>
      <rPr>
        <i/>
        <sz val="8"/>
        <color theme="1"/>
        <rFont val="Century Gothic"/>
        <family val="2"/>
      </rPr>
      <t>People</t>
    </r>
    <r>
      <rPr>
        <sz val="8"/>
        <color theme="1"/>
        <rFont val="Century Gothic"/>
        <family val="2"/>
      </rPr>
      <t xml:space="preserve"> and </t>
    </r>
    <r>
      <rPr>
        <i/>
        <sz val="8"/>
        <color theme="1"/>
        <rFont val="Century Gothic"/>
        <family val="2"/>
      </rPr>
      <t>Indigenous Peoples</t>
    </r>
  </si>
  <si>
    <r>
      <t xml:space="preserve">Our approach aims to respect the social, economic and cultural rights of indigenous peoples, including supporting their effective representation and participation in engagements with our company. This approach includes adherence to the ICMM Position Statement on Indigenous Peoples and Mining and working towards obtaining free prior and informed consent for new projects and material expansions of existing projects. Through ongoing engagement, cultural promotion and preservation projects, as well as training and development programs, Freeport-McMoRan seeks to address needs while being sensitive to cultures and customs of indigenous peoples.
• Social Performance Policy
• Information can be found in our Annual Report on Sustainability - People and on our website at FCX.com in </t>
    </r>
    <r>
      <rPr>
        <i/>
        <sz val="8"/>
        <color theme="1"/>
        <rFont val="Century Gothic"/>
        <family val="2"/>
      </rPr>
      <t>Indigenous Peoples</t>
    </r>
  </si>
  <si>
    <r>
      <t xml:space="preserve">Gender diversity continues to be an important focus for the company. We believe that progressing an inclusive workplace culture that extends beyond our operational boundaries and into our communities, is a critical driver to attracting, promoting and retaining top female talent.
• Information can be found in our Annual Report on Sustainability and on our website at FCX.com - </t>
    </r>
    <r>
      <rPr>
        <i/>
        <sz val="8"/>
        <color theme="1"/>
        <rFont val="Century Gothic"/>
        <family val="2"/>
      </rPr>
      <t>People, Inclusion &amp; Diversity and Human Rights</t>
    </r>
  </si>
  <si>
    <r>
      <t xml:space="preserve">Our Project Development Sustainability Review process supports the integration of sustainability considerations into development or expansion project phases. The review process also complements our operational Sustainable Development Risk Register procedure for existing operations. We implement Environmental and Social Impact Assessments prior to undertaking greenfield or brownfield expansion projects. These assessments identify potentially affected stakeholders and their representatives, as well as potential impacts from the outset, and provide a framework for developing both stakeholder engagement and mitigation plans. 
• Information can be found in our Annual Report on Sustainability and on our website at FCX.com - </t>
    </r>
    <r>
      <rPr>
        <i/>
        <sz val="8"/>
        <color theme="1"/>
        <rFont val="Century Gothic"/>
        <family val="2"/>
      </rPr>
      <t xml:space="preserve">The Risk Register, People, </t>
    </r>
    <r>
      <rPr>
        <sz val="8"/>
        <color theme="1"/>
        <rFont val="Century Gothic"/>
        <family val="2"/>
      </rPr>
      <t>and</t>
    </r>
    <r>
      <rPr>
        <i/>
        <sz val="8"/>
        <color theme="1"/>
        <rFont val="Century Gothic"/>
        <family val="2"/>
      </rPr>
      <t xml:space="preserve"> Assessing and Managing Impacts</t>
    </r>
  </si>
  <si>
    <r>
      <t>Sourcing of goods and services can have significant impact across all areas of ESG risk. In recent years, human rights, workforce, health and safety, cultural heritage, economic, and, environmental risks in supply chains have become a focus in the mining industry. In addition, automotive and electronics original equipment manufacturers have received significant pressure from shareholders and other stakeholders to improve due diligence in their supply chains, which is putting increasing pressure on minerals producers globally. Freeport-McMoRan is committed to sourcing responsibly across our supply chains wherever we do business. Freeport is committed to the OECD Due Diligence Guidance for Responsible Supply Chains of Minerals in Conflict-Affected and High-Risk Areas, which requires</t>
    </r>
    <r>
      <rPr>
        <strike/>
        <sz val="8"/>
        <color theme="1"/>
        <rFont val="Century Gothic"/>
        <family val="2"/>
      </rPr>
      <t xml:space="preserve"> </t>
    </r>
    <r>
      <rPr>
        <sz val="8"/>
        <color theme="1"/>
        <rFont val="Century Gothic"/>
        <family val="2"/>
      </rPr>
      <t xml:space="preserve">annual Step 5 Reporting detailing risks identified and managed in our mineral supply chains.
• Responsible Sourcing of Minerals Policy
• 2019 OECD Step 5 Due Diligence Report
• Information can be found in our Annual Report on Sustainability and on our website at FCX.com - </t>
    </r>
    <r>
      <rPr>
        <i/>
        <sz val="8"/>
        <color theme="1"/>
        <rFont val="Century Gothic"/>
        <family val="2"/>
      </rPr>
      <t>Responsible Value Chains</t>
    </r>
    <r>
      <rPr>
        <sz val="8"/>
        <color theme="1"/>
        <rFont val="Century Gothic"/>
        <family val="2"/>
      </rPr>
      <t xml:space="preserve"> and </t>
    </r>
    <r>
      <rPr>
        <i/>
        <sz val="8"/>
        <color theme="1"/>
        <rFont val="Century Gothic"/>
        <family val="2"/>
      </rPr>
      <t>Responsible Sourcing of Minerals and Metals</t>
    </r>
  </si>
  <si>
    <r>
      <t xml:space="preserve">At the foundation of our sustainability approach – and one of our core values – is safety. Our objective is to achieve zero workplace fatalities, injuries and occupational illnesses through our behavior-based safety culture. We are committed to creating a safe and healthy workplace and providing the training, tools and resources needed so our workforce can identify risks and consistently apply effective controls. We share information and key learnings about potentially fatal events, near misses and best practices throughout the company and engage with industry peers to continuously improve our health and safety performance. 
Our framework for managing risks and compliance obligations is certified in accordance to OHSAS 18001. We are in the process of migrating to the new ISO 45001 Health and Safety Management System, which will be completed company-wide in 2021.
• Safety &amp; Health Policy
• ESG Performance Data - Social
• Information can be found in our Annual Report on Sustainability and on our website at FCX.com - </t>
    </r>
    <r>
      <rPr>
        <i/>
        <sz val="8"/>
        <color theme="1"/>
        <rFont val="Century Gothic"/>
        <family val="2"/>
      </rPr>
      <t>Health &amp; Safety</t>
    </r>
  </si>
  <si>
    <r>
      <t xml:space="preserve">At the foundation of our sustainability approach – and one of our core values – is safety. Our objective is to achieve zero workplace fatalities, injuries and occupational illnesses through our behavior-based safety culture. We are committed to creating a safe and healthy workplace and providing the training, tools and resources needed so our workforce can identify risks and consistently apply effective controls. We share information and key learnings about potentially fatal events, near misses and best practices throughout the company and engage with industry peers to continuously improve our health and safety performance. 
In 2020, we rolled out our new Safe Production Matters strategy, which aims to globally align priorities, empower safe work behaviors and strengthen our safety culture. A principle focus is on the prevention of fatalities and high-risk incidents using data and technology combined with behavioral science principles. Other key focus areas include the elimination of systemic root causes and optimizing health and safety resources across the business. 
• Safety &amp; Health Policy
• ESG Performance Data - Social
• Information can be found in our Annual Report on Sustainability and on our website at FCX.com -  </t>
    </r>
    <r>
      <rPr>
        <i/>
        <sz val="8"/>
        <color theme="1"/>
        <rFont val="Century Gothic"/>
        <family val="2"/>
      </rPr>
      <t>Health &amp; Safety</t>
    </r>
  </si>
  <si>
    <r>
      <t xml:space="preserve">Our reclamation and mine closure planning processes are integral to our site planning and ongoing operations. We engage local communities, governments and other interested stakeholders early and often on these issues, and we seek to minimize land disturbances whenever possible.
At each of our operations, we have mine closure and reclamation plans with site-specific environmental measures designed to minimize long-term impacts, promote ecosystem re-establishment and protect the watersheds where we operate. To support future anticipated closure and reclamation costs, each operating mine site has asset retirement obligations that are estimated and accounted for in accordance with the Securities and Exchange Commission's requirements and subject to review by an independent accounting firm.
• Environmental Policy
• Social Performance Policy
• Information can be found in our Annual Report on Sustainability and on our website at FCX.com - </t>
    </r>
    <r>
      <rPr>
        <i/>
        <sz val="8"/>
        <color theme="1"/>
        <rFont val="Century Gothic"/>
        <family val="2"/>
      </rPr>
      <t>Mine Closure &amp; Reclamation</t>
    </r>
  </si>
  <si>
    <r>
      <t xml:space="preserve">Freeport has comprehensive measures in place to ensure our facilities are designed, built, operated and monitored to minimize risk to employees, neighboring host communities and the environment. We have a strong commitment from our Board and executive management to provide the necessary financial and technical resources to maintain the safety of our facilities and the integrity of tailings management systems, with a focus on continuous improvement.  
• Environmental Policy
• Information can be found in our Annual Report on Sustainability - Tailings Management and on our website at FCX.com in </t>
    </r>
    <r>
      <rPr>
        <i/>
        <sz val="8"/>
        <color theme="1"/>
        <rFont val="Century Gothic"/>
        <family val="2"/>
      </rPr>
      <t>Tailings Management</t>
    </r>
    <r>
      <rPr>
        <sz val="8"/>
        <color theme="1"/>
        <rFont val="Century Gothic"/>
        <family val="2"/>
      </rPr>
      <t xml:space="preserve"> and </t>
    </r>
    <r>
      <rPr>
        <i/>
        <sz val="8"/>
        <color theme="1"/>
        <rFont val="Century Gothic"/>
        <family val="2"/>
      </rPr>
      <t>Tailings Management &amp; Stewardship</t>
    </r>
  </si>
  <si>
    <r>
      <t xml:space="preserve">Our Environmental Policy serves as the framework for the protection of natural resources in the regions where we live and work. In addition to maintaining compliance with laws and regulations, our policy objectives are to minimize environmental impacts using risk management strategies based on valid data and sound science. Our Policy also requires that we review and account for the environmental effects of our activities throughout the mining life cycle, and we plan and conduct our operations in a manner that optimizes the economic use of resources while minimizing adverse environmental effects.
All of our mining and mineral processing operations and technology centers maintain Environmental Management Systems (EMS) certified to the ISO14001:2015 standard. As part of our EMS, our workforce is trained on site specific subject areas, receives annual environmental refresher training and is supported in the field by environmental professionals through our Boots in the Field program.
In 2020, we continued our efforts to implement the mitigation hierarchy – a framework that emphasizes best practices for managing biodiversity and ecosystem services through the avoidance, minimization, restoration and offsetting of impacts. During the year, we finalized global guidance for consistent and rigorous application of the mitigation hierarchy through which we aim to manage risks and potential impacts with the long-term ambition of ‘no net loss’ for new mines and major expansion projects at existing mines. 
• Environmental Policy
• Information can be found in our Annual Report on Sustainability and on our website at FCX.com - </t>
    </r>
    <r>
      <rPr>
        <i/>
        <sz val="8"/>
        <color theme="1"/>
        <rFont val="Century Gothic"/>
        <family val="2"/>
      </rPr>
      <t>Environment</t>
    </r>
  </si>
  <si>
    <r>
      <t xml:space="preserve">We believe we have the opportunity to supply the world with responsibly produced copper, which is necessary to support global decarbonization. This includes operating in a way that manages and mitigates our GHG emissions and other climate-related risks. Freeport is committed to implementing the requirements outlined in the ICMM Climate Change Position Statement and Performance Expectations for energy and climate change. In addition, our commitment to the Copper Mark requires that we develop and achieve targets over time and report our progress at a site level. Operational-level data is available in our ESG Performance Data tables.
• 2019 Climate Report
• ESG Performance Data - Climate
• Information can be found in our Annual Report on Sustainability and on our website at FCX.com - </t>
    </r>
    <r>
      <rPr>
        <i/>
        <sz val="8"/>
        <color theme="1"/>
        <rFont val="Century Gothic"/>
        <family val="2"/>
      </rPr>
      <t>Climate</t>
    </r>
  </si>
  <si>
    <r>
      <t xml:space="preserve">In addition to mining and mineral processing wastes, such as tailings, waste rock, overburden and slag, our operations generate non-mining waste which requires proper end-of-life management. Responsible management of all these materials is critical to complying with environmental regulations, maintaining community and environmental health, and social acceptance of our operations.
We are committed to reducing our environmental impact, which includes the effective management of our mining and non-mining wastes alike. In addition to responsibly managing our mining and mineral processing waste, we continuously evaluate opportunities to reduce the quantity of non-mining waste generated. We implement robust practices to identify, categorize, store and manage non-mining wastes, and we strive to increase recycling and reuse of materials in our operations whenever possible. We evaluate our hazardous waste streams, and when possible, substitute materials with lower toxicity into our processes.
• 2019 Climate Report
• 2019 Water Report
• Information can be found in our Annual Report on Sustainability and on our website at FCX.com - </t>
    </r>
    <r>
      <rPr>
        <i/>
        <sz val="8"/>
        <color theme="1"/>
        <rFont val="Century Gothic"/>
        <family val="2"/>
      </rPr>
      <t xml:space="preserve">The Risk Register, Project Development Sustainability Review </t>
    </r>
    <r>
      <rPr>
        <sz val="8"/>
        <color theme="1"/>
        <rFont val="Century Gothic"/>
        <family val="2"/>
      </rPr>
      <t xml:space="preserve">and </t>
    </r>
    <r>
      <rPr>
        <i/>
        <sz val="8"/>
        <color theme="1"/>
        <rFont val="Century Gothic"/>
        <family val="2"/>
      </rPr>
      <t>Environment</t>
    </r>
  </si>
  <si>
    <r>
      <t xml:space="preserve">Our framework for managing risks and compliance obligations is certified in accordance with the internationally recognized Occupational Health and Safety Assessment (OHSAS) 18001 Standard. OHSAS requires third-party site-level verification of requirements, with a goal to prevent fatalities and reduce incidents. This standard is being replaced with the new ISO 45001 Health and Safety Management System, and company-wide conversion currently is expected to be complete in 2021. Our safety management system ISO45001/OHSAS18001 covers handling and use of hazardous materials on site, including maintenance of safety data sheets.
• Safety &amp; Health Policy
• Information can be found in our Annual Report on Sustainability and on our website at FCX.com - </t>
    </r>
    <r>
      <rPr>
        <i/>
        <sz val="8"/>
        <color theme="1"/>
        <rFont val="Century Gothic"/>
        <family val="2"/>
      </rPr>
      <t>Health &amp; Safety</t>
    </r>
  </si>
  <si>
    <r>
      <t xml:space="preserve">Artisanal and small-scale and illegal miners seek unrecovered gold from our milling operations by panning and have limited equipment and expertise at operating in hazardous conditions and can create social and environmental impacts as well as place their own health and safety at risk. We recognize that no single solution will entirely address this issue as long as there is cultural esteem associated with artisanal mining, along with unemployment, poverty and buyers for illegal products. However, we believe that a multi-pronged approach that includes security risk management, government cooperation, stakeholder engagement and socioeconomic development for alternative livelihoods is essential.
• Information can be found in our Annual Report on Sustainability and our website at FCX.com - </t>
    </r>
    <r>
      <rPr>
        <i/>
        <sz val="8"/>
        <color theme="1"/>
        <rFont val="Century Gothic"/>
        <family val="2"/>
      </rPr>
      <t>Artisanal Mining</t>
    </r>
  </si>
  <si>
    <r>
      <t xml:space="preserve">We believe effective stakeholder engagement is founded on transparency and meaningful dialogue. Our primary goal is to foster mutual
understanding, trust and cooperation with stakeholder groups on a variety of topics.
We have a broad range of stakeholders, including shareholders, employees, host communities and Indigenous Peoples, customers and suppliers, regulators and policymakers, host governments, and nongovernmental organizations. We recognize the interests and concerns of our stakeholders can change over time. To learn about these changing needs and expectations, we believe ongoing and proactive engagement is imperative. We maintain an ongoing, constructive and proactive shareholder and non-financial stakeholder engagement program throughout the year.
Our company is strengthened by this dialogue, which also helps us learn about our stakeholders’ perspectives on the topics that matter to them. These conversations inform our Board’s decision-making, including on our policies, practices, programs and initiatives. These engagements are also an opportunity to share information about our strategy, practices and performance.
• Proxy Statement  - Stockholder and Stakeholder Engagement
• Information can be found in our Annual Report on Sustainability and our website at FCX.com - </t>
    </r>
    <r>
      <rPr>
        <i/>
        <sz val="8"/>
        <color theme="1"/>
        <rFont val="Century Gothic"/>
        <family val="2"/>
      </rPr>
      <t>Stakeholder Engagement</t>
    </r>
  </si>
  <si>
    <r>
      <t xml:space="preserve">Freeport-McMoRan has endorsed and committed to support the EITI since 2008. This support includes direct financial contributions from the company as well as contributions through the ICMM of which we are a founding member. Freeport maintains significant mining operations in Indonesia and Peru, both of which are EITI-implementing countries, and we actively support and participate in associated in-country processes. In addition to our country-level EITI commitments and regulatory reporting obligations, our practice is to voluntarily report cash payments to governments in all jurisdictions where we conduct business.
• Information can be found in our Annual Report on Sustainability and our website at FCX.com - </t>
    </r>
    <r>
      <rPr>
        <i/>
        <sz val="8"/>
        <color theme="1"/>
        <rFont val="Century Gothic"/>
        <family val="2"/>
      </rPr>
      <t>Transparency of Government Payments</t>
    </r>
    <r>
      <rPr>
        <sz val="8"/>
        <color theme="1"/>
        <rFont val="Century Gothic"/>
        <family val="2"/>
      </rPr>
      <t xml:space="preserve"> and</t>
    </r>
    <r>
      <rPr>
        <i/>
        <sz val="8"/>
        <color theme="1"/>
        <rFont val="Century Gothic"/>
        <family val="2"/>
      </rPr>
      <t xml:space="preserve"> Economic Value Contributed</t>
    </r>
  </si>
  <si>
    <r>
      <t xml:space="preserve">Our 2020 Annual Report on Sustainability and sustainability website disclosures have been prepared in accordance with the GRI Standards Core option and the G4 Mining and Metals Sector Supplement. We have reported under GRI guidelines and standards since 2005.
• Information can be found in our Annual Report on Sustainability and our website at FCX.com - </t>
    </r>
    <r>
      <rPr>
        <i/>
        <sz val="8"/>
        <color theme="1"/>
        <rFont val="Century Gothic"/>
        <family val="2"/>
      </rPr>
      <t>GRI Content Index</t>
    </r>
  </si>
  <si>
    <r>
      <t>FMC Mining</t>
    </r>
    <r>
      <rPr>
        <u/>
        <vertAlign val="superscript"/>
        <sz val="8"/>
        <color theme="1"/>
        <rFont val="Century Gothic"/>
        <family val="2"/>
      </rPr>
      <t>1</t>
    </r>
  </si>
  <si>
    <t>2020 Climate Report</t>
  </si>
  <si>
    <t>Safford / Lone Star</t>
  </si>
  <si>
    <t>Total PT-FI (Grasberg)</t>
  </si>
  <si>
    <t>4. 2015-2017 Scope 2 emissions were calculated using a location-based method; 2018-2020 Scope 2 emissions were calculated using a market-based method with the exception of Bayway Rod &amp; Wire, Norwich Rod, El Abra, Ft. Madison, Kokkola and Stowmarket which are calculated using location-based grid factors and amount to less than 9% of our total Scope 2 emissions.</t>
  </si>
  <si>
    <t>(PJ, except percentages)</t>
  </si>
  <si>
    <t xml:space="preserve">Energy Consumed </t>
  </si>
  <si>
    <t xml:space="preserve">Percent of Total </t>
  </si>
  <si>
    <r>
      <t>PT-FI (Grasberg)</t>
    </r>
    <r>
      <rPr>
        <b/>
        <vertAlign val="superscript"/>
        <sz val="8"/>
        <color theme="0"/>
        <rFont val="Century Gothic"/>
        <family val="2"/>
      </rPr>
      <t>3</t>
    </r>
  </si>
  <si>
    <t>(except for GHG Emissions and Energy Consumption file tabs, which were updated September 30, 2021)</t>
  </si>
  <si>
    <r>
      <t>Downstream Processing</t>
    </r>
    <r>
      <rPr>
        <u/>
        <vertAlign val="superscript"/>
        <sz val="8"/>
        <rFont val="Century Gothic"/>
        <family val="2"/>
      </rPr>
      <t>2</t>
    </r>
  </si>
  <si>
    <r>
      <t>Total PT-FI (Grasberg)</t>
    </r>
    <r>
      <rPr>
        <vertAlign val="superscript"/>
        <sz val="8"/>
        <rFont val="Century Gothic"/>
        <family val="2"/>
      </rPr>
      <t>3</t>
    </r>
  </si>
  <si>
    <r>
      <t>Scope 2</t>
    </r>
    <r>
      <rPr>
        <b/>
        <vertAlign val="superscript"/>
        <sz val="8"/>
        <rFont val="Century Gothic"/>
        <family val="2"/>
      </rPr>
      <t>4</t>
    </r>
    <r>
      <rPr>
        <b/>
        <sz val="8"/>
        <rFont val="Century Gothic"/>
        <family val="2"/>
      </rPr>
      <t xml:space="preserve"> </t>
    </r>
    <r>
      <rPr>
        <sz val="8"/>
        <rFont val="Century Gothic"/>
        <family val="2"/>
      </rPr>
      <t>(CO</t>
    </r>
    <r>
      <rPr>
        <vertAlign val="subscript"/>
        <sz val="8"/>
        <rFont val="Century Gothic"/>
        <family val="2"/>
      </rPr>
      <t>2</t>
    </r>
    <r>
      <rPr>
        <sz val="8"/>
        <rFont val="Century Gothic"/>
        <family val="2"/>
      </rPr>
      <t>e metric tons)</t>
    </r>
  </si>
  <si>
    <r>
      <t>FMC Mining</t>
    </r>
    <r>
      <rPr>
        <u/>
        <vertAlign val="superscript"/>
        <sz val="8"/>
        <rFont val="Century Gothic"/>
        <family val="2"/>
      </rPr>
      <t>1</t>
    </r>
  </si>
  <si>
    <r>
      <t>Scope 1 + 2</t>
    </r>
    <r>
      <rPr>
        <b/>
        <vertAlign val="superscript"/>
        <sz val="8"/>
        <rFont val="Century Gothic"/>
        <family val="2"/>
      </rPr>
      <t>4</t>
    </r>
    <r>
      <rPr>
        <b/>
        <sz val="8"/>
        <rFont val="Century Gothic"/>
        <family val="2"/>
      </rPr>
      <t xml:space="preserve"> </t>
    </r>
    <r>
      <rPr>
        <sz val="8"/>
        <rFont val="Century Gothic"/>
        <family val="2"/>
      </rPr>
      <t>(CO</t>
    </r>
    <r>
      <rPr>
        <vertAlign val="subscript"/>
        <sz val="8"/>
        <rFont val="Century Gothic"/>
        <family val="2"/>
      </rPr>
      <t>2</t>
    </r>
    <r>
      <rPr>
        <sz val="8"/>
        <rFont val="Century Gothic"/>
        <family val="2"/>
      </rPr>
      <t>e metric tons)</t>
    </r>
  </si>
  <si>
    <r>
      <t>FMC Mining</t>
    </r>
    <r>
      <rPr>
        <vertAlign val="superscript"/>
        <sz val="8"/>
        <rFont val="Century Gothic"/>
        <family val="2"/>
      </rPr>
      <t>1</t>
    </r>
  </si>
  <si>
    <r>
      <t>Downstream Processing</t>
    </r>
    <r>
      <rPr>
        <vertAlign val="superscript"/>
        <sz val="8"/>
        <rFont val="Century Gothic"/>
        <family val="2"/>
      </rPr>
      <t>2</t>
    </r>
  </si>
  <si>
    <r>
      <t>PT-FI (Grasberg)</t>
    </r>
    <r>
      <rPr>
        <vertAlign val="superscript"/>
        <sz val="8"/>
        <rFont val="Century Gothic"/>
        <family val="2"/>
      </rPr>
      <t>3</t>
    </r>
  </si>
  <si>
    <r>
      <t>2030 GHG Emissions Intensity Reduction Targets</t>
    </r>
    <r>
      <rPr>
        <b/>
        <vertAlign val="superscript"/>
        <sz val="8"/>
        <color theme="1"/>
        <rFont val="Century Gothic"/>
        <family val="2"/>
      </rPr>
      <t>1</t>
    </r>
  </si>
  <si>
    <r>
      <t>(CO</t>
    </r>
    <r>
      <rPr>
        <vertAlign val="subscript"/>
        <sz val="8"/>
        <color theme="1"/>
        <rFont val="Century Gothic"/>
        <family val="2"/>
      </rPr>
      <t>2</t>
    </r>
    <r>
      <rPr>
        <sz val="8"/>
        <color theme="1"/>
        <rFont val="Century Gothic"/>
        <family val="2"/>
      </rPr>
      <t>e metric tons / metric tons cu)</t>
    </r>
  </si>
  <si>
    <t>1. Intensity targets include total (Scope 1 and Scope 2) emissions and do not include by-products in the denominator. Baseline and target are calculated (total emissions / payable copper) and therefore may differ due to rounding error.</t>
  </si>
  <si>
    <r>
      <t>Freeport Americas Copper</t>
    </r>
    <r>
      <rPr>
        <vertAlign val="superscript"/>
        <sz val="8"/>
        <rFont val="Century Gothic"/>
        <family val="2"/>
      </rPr>
      <t>2</t>
    </r>
    <r>
      <rPr>
        <sz val="8"/>
        <rFont val="Century Gothic"/>
        <family val="2"/>
      </rPr>
      <t xml:space="preserve"> Intensity Target for 2030</t>
    </r>
  </si>
  <si>
    <r>
      <t>Freeport Americas Copper</t>
    </r>
    <r>
      <rPr>
        <vertAlign val="superscript"/>
        <sz val="8"/>
        <rFont val="Century Gothic"/>
        <family val="2"/>
      </rPr>
      <t>2</t>
    </r>
    <r>
      <rPr>
        <sz val="8"/>
        <rFont val="Century Gothic"/>
        <family val="2"/>
      </rPr>
      <t xml:space="preserve"> Intensity</t>
    </r>
  </si>
  <si>
    <r>
      <t>PT-FI (Grasberg)</t>
    </r>
    <r>
      <rPr>
        <vertAlign val="superscript"/>
        <sz val="8"/>
        <rFont val="Century Gothic"/>
        <family val="2"/>
      </rPr>
      <t>3</t>
    </r>
    <r>
      <rPr>
        <sz val="8"/>
        <rFont val="Century Gothic"/>
        <family val="2"/>
      </rPr>
      <t xml:space="preserve"> Intensity Target for 2030</t>
    </r>
  </si>
  <si>
    <r>
      <t>PT-FI (Grasberg)</t>
    </r>
    <r>
      <rPr>
        <vertAlign val="superscript"/>
        <sz val="8"/>
        <rFont val="Century Gothic"/>
        <family val="2"/>
      </rPr>
      <t>3</t>
    </r>
    <r>
      <rPr>
        <sz val="8"/>
        <rFont val="Century Gothic"/>
        <family val="2"/>
      </rPr>
      <t xml:space="preserve"> Intensity</t>
    </r>
  </si>
  <si>
    <t>(TJ, except percentages)</t>
  </si>
  <si>
    <t>% Renewable</t>
  </si>
  <si>
    <t>Total</t>
  </si>
  <si>
    <t>Renewable</t>
  </si>
  <si>
    <t>Nonrenewable</t>
  </si>
  <si>
    <t>Direct Energy</t>
  </si>
  <si>
    <t>Indirect Energy</t>
  </si>
  <si>
    <t>Total Energy</t>
  </si>
  <si>
    <t>Total - FCX Global</t>
  </si>
  <si>
    <t>Downstream Processing</t>
  </si>
  <si>
    <t>FMC Mining</t>
  </si>
  <si>
    <r>
      <t xml:space="preserve">Direct Energy </t>
    </r>
    <r>
      <rPr>
        <sz val="8"/>
        <color theme="1"/>
        <rFont val="Century Gothic"/>
        <family val="2"/>
      </rPr>
      <t>(TJ)</t>
    </r>
  </si>
  <si>
    <t>Chino / Cobre</t>
  </si>
  <si>
    <t>Energy Consumption by Site</t>
  </si>
  <si>
    <r>
      <t>El Abra</t>
    </r>
    <r>
      <rPr>
        <vertAlign val="superscript"/>
        <sz val="8"/>
        <color theme="1"/>
        <rFont val="Century Gothic"/>
        <family val="2"/>
      </rPr>
      <t>1</t>
    </r>
  </si>
  <si>
    <t>Direct Energy Total - FCX Global</t>
  </si>
  <si>
    <r>
      <t xml:space="preserve">Indirect Energy </t>
    </r>
    <r>
      <rPr>
        <sz val="8"/>
        <color theme="1"/>
        <rFont val="Century Gothic"/>
        <family val="2"/>
      </rPr>
      <t>(TJ)</t>
    </r>
  </si>
  <si>
    <t>Indirect Energy Total - FCX Global</t>
  </si>
  <si>
    <r>
      <t xml:space="preserve">Total Energy </t>
    </r>
    <r>
      <rPr>
        <sz val="8"/>
        <rFont val="Century Gothic"/>
        <family val="2"/>
      </rPr>
      <t>(TJ)</t>
    </r>
  </si>
  <si>
    <t>PT-FI (Grasberg)</t>
  </si>
  <si>
    <t>1. At our Rotterdam operation we purchase renewable energy certificates for all electricity.</t>
  </si>
  <si>
    <r>
      <t>Rotterdam</t>
    </r>
    <r>
      <rPr>
        <vertAlign val="superscript"/>
        <sz val="8"/>
        <rFont val="Century Gothic"/>
        <family val="2"/>
      </rPr>
      <t>1</t>
    </r>
  </si>
  <si>
    <t>2020 ENERGY CONSUMPTION BY TYPE</t>
  </si>
  <si>
    <r>
      <t>Energy by Source</t>
    </r>
    <r>
      <rPr>
        <sz val="8"/>
        <color theme="1"/>
        <rFont val="Century Gothic"/>
        <family val="2"/>
      </rPr>
      <t xml:space="preserve"> (%)</t>
    </r>
  </si>
  <si>
    <t>2020 INDIRECT ENERGY CONSUMED BY SOURCE</t>
  </si>
  <si>
    <t>Geothermal</t>
  </si>
  <si>
    <t>Solar</t>
  </si>
  <si>
    <t>Wind</t>
  </si>
  <si>
    <t>Nuclear</t>
  </si>
  <si>
    <t xml:space="preserve">Hydro </t>
  </si>
  <si>
    <t>Biomass</t>
  </si>
  <si>
    <t>Other Fossil</t>
  </si>
  <si>
    <t>Gas</t>
  </si>
  <si>
    <t>Oil</t>
  </si>
  <si>
    <t>2020 DIRECT ENERGY CONSUMED BY SOURCE</t>
  </si>
  <si>
    <r>
      <t>Energy by Source</t>
    </r>
    <r>
      <rPr>
        <sz val="8"/>
        <color theme="1"/>
        <rFont val="Century Gothic"/>
        <family val="2"/>
      </rPr>
      <t xml:space="preserve"> (TJ)</t>
    </r>
  </si>
  <si>
    <t>Coal / Coke</t>
  </si>
  <si>
    <t>Diesel</t>
  </si>
  <si>
    <t>B5 Biodiesel</t>
  </si>
  <si>
    <t>B20 Biodiesel</t>
  </si>
  <si>
    <t>B30 Biodiesel</t>
  </si>
  <si>
    <t>Gasoline</t>
  </si>
  <si>
    <t>Natural Gas</t>
  </si>
  <si>
    <t>Propane / LPG</t>
  </si>
  <si>
    <t>Aviation Fuel</t>
  </si>
  <si>
    <t>Used Oil</t>
  </si>
  <si>
    <r>
      <t>Rotterdam</t>
    </r>
    <r>
      <rPr>
        <vertAlign val="superscript"/>
        <sz val="8"/>
        <rFont val="Century Gothic"/>
        <family val="2"/>
      </rPr>
      <t>5</t>
    </r>
  </si>
  <si>
    <t>5. At our Rotterdam operation we purchase renewable energy certificates for all electricity.</t>
  </si>
  <si>
    <t>6. In 2021, we expanded our Scope 3 emissions calculations to include additional categories in line with the WRI/WBCSD GHG Protocol. As a result, our 2020 Scope 3 emissions
figures here are higher than the Scope 3 emissions reported in our 2020 Annual Report on Sustainability, with the figures in this report being the most current. Our Scope 3 emissions calculation effort is ongoing with the aim of identifying and reporting across all relevant Scope 3 emissions sources in 2022.</t>
  </si>
  <si>
    <r>
      <t>Scope 3</t>
    </r>
    <r>
      <rPr>
        <b/>
        <vertAlign val="superscript"/>
        <sz val="8"/>
        <color theme="1"/>
        <rFont val="Century Gothic"/>
        <family val="2"/>
      </rPr>
      <t>6</t>
    </r>
    <r>
      <rPr>
        <b/>
        <sz val="8"/>
        <color theme="1"/>
        <rFont val="Century Gothic"/>
        <family val="2"/>
      </rPr>
      <t xml:space="preserve"> </t>
    </r>
    <r>
      <rPr>
        <sz val="8"/>
        <color theme="1"/>
        <rFont val="Century Gothic"/>
        <family val="2"/>
      </rPr>
      <t>(CO</t>
    </r>
    <r>
      <rPr>
        <vertAlign val="subscript"/>
        <sz val="8"/>
        <color theme="1"/>
        <rFont val="Century Gothic"/>
        <family val="2"/>
      </rPr>
      <t>2</t>
    </r>
    <r>
      <rPr>
        <sz val="8"/>
        <color theme="1"/>
        <rFont val="Century Gothic"/>
        <family val="2"/>
      </rPr>
      <t>e metric tons)</t>
    </r>
  </si>
  <si>
    <t xml:space="preserve">1. FMC Mining includes Bagdad, Cerro Verde, Chino (including Cobre), Climax, El Abra, Henderson, Morenci, Safford (including Lone Star), Sierrita and Tyrone. </t>
  </si>
  <si>
    <t>Freeport-McMoRan (FCX) is committed to communicating on our ESG performance regularly and transparently. We have been reporting on our sustainability performance since 2001. The data provided herein reflect FCX's historical performance for the past five years on key ESG topics. These data are intended to be a companion to our 2020 Annual Report on Sustainability and 2020 Climate Report, available on our website at fcx.com/sustainability.
This report focuses primarily on the most significant entities that FCX consolidates, including its 48.76 percent-owned subsidiary PT Freeport Indonesia, and the following wholly-owned subsidiaries: Freeport Minerals Corporation and Atlantic Copper, S.L.U. (Atlantic Copper), for the period January 1, 2020 to December 31, 2020, unless otherwise indicated. Data is as of December 31, 2020, unless otherwise noted.
In general, and unless otherwise noted, these data do not include assets divested prior to 2020, such as our Tenke Fungurume mine or oil and gas operations (FM O&amp;G), non-managed joint ventures, exploration activities and projects and non-operating and discontinued sites. However, historical data related to our workforce, Principles of Business Conduct training, human rights, cash payments to governments and direct economic contributions includes FM O&amp;G.  
As a result of methodology changes, corrections, or ongoing improvements to our data collection processes and quality, prior year data may be restated in future years. Non-financial data contained in this report have not been prepared in conformity with generally accepted accounting principles (GAAP) in the United States and, with the exception of the GHG Scope 1, 2, and 3 emissions data which has been third-party verified in accordance with ISO 14064 (Specifications 1 and 3) to a reasonable level of assurance, data have not been audited. Data herein have been assured in accordance with the International Standard on Assurance ISEA3000 (revised). Historical results are not necessarily indicative of future performance. All financial figures are quoted in U.S. dollars, unless otherwise noted. Reported amounts are approximate and due to rounding, some figures and percentages may not add up to the total figure or 100%. Data presented cover our performance for the years ending on December 31, which corresponds to our fiscal year. 
Additional information about FCX is available on our website, fcx.com. For details on our financial performance and governance structure, please refer to our Annual Report on Form 10-K for the year ended December 31, 2020, filed with the SEC, and available on our website at investors.fcx.com/investors/financial-information/annual-reports-and-proxy.</t>
  </si>
  <si>
    <t xml:space="preserve">Note: GHG emissions data have been prepared in accordance with the WRI/WBCSD GHG Protocol. FCX reports carbon emissions on 100% operational basis per the WRI/WBCSD GHG Protocol. However, FCX reports certain financial information, such as consolidated revenue, net of Morenci’s undivided joint venture partners’ interest. FCX owns a 72% undivided interest in Morenci. FCX's GHG emissions verification statement is available at fcx.com/sustainability. </t>
  </si>
  <si>
    <t>3. During the 2020 GHG verification process, an opportunity was identified to improve PT-FI Scope 1 emissions calculations by switching to actual heating value for coal. The calculations have been restated accordingly back to 2016.</t>
  </si>
  <si>
    <t xml:space="preserve">2. Freeport Americas Copper (for target) includes Bagdad, Cerro Verde, Chino (including Cobre), El Abra, Morenci, Safford (including Lone Star), Sierrita and Tyrone mines as well as the Miami Smelter and El Paso Refinery. The Freeport Americas Copper intensity target includes all payable copper forms up to cathode (which includes concentrate, anode, and cathode) but excludes rod and wire. </t>
  </si>
  <si>
    <t>2. Downstream Processing includes Atlantic Copper Smelter &amp; Refinery, Bayway Rod &amp; Wire, Ft. Madison Moly Special Products, Kokkola Cobalt Refinery, Miami Smelter &amp; Rod, Norwich Rod, Rotterdam, Stowmarket and El Paso Refinery &amp; Rod. In 2020, our Bayway Rod &amp; Wire and Norwich Rod facilities were closed and decommissioned and therefore data has not been included in the table for these entities for 2020.</t>
  </si>
  <si>
    <t>Note: In 2020, our Bayway Rod &amp; Wire and Norwich Rod facilities were closed and decommissioned and therefore data has not been included in the table for these entities for 2020. Certain energy calculations have been restated back to 2016, including B20 biodiesel, and energy related to the divested Tenke Fungurume mine has been excluded.</t>
  </si>
  <si>
    <t>Note: In 2020, our Bayway Rod &amp; Wire and Norwich Rod facilities were closed and decommissioned and therefore data has not been included in the table for these entities for 2020.</t>
  </si>
  <si>
    <t xml:space="preserve">Note: In 2020, our Bayway Rod &amp; Wire and Norwich Rod facilities were closed and decommissioned and therefore data has not been included in the table for these entities for 2020. </t>
  </si>
  <si>
    <t>4. El Abra has a regenerative downhill conveyor system that is 20km in length that generates electricity for use on site as it transports material for processing. Energy associated with the regenerative conveyor belt does not represent additive Scope 1 or 2 consumption and therefore is not included here or on page 89 of our 2020 Annual Report on Sustainability.</t>
  </si>
  <si>
    <t>5. 2015-2017 Scope 2 emissions were calculated using a location-based method; 2018-2020 Scope 2 emissions were calculated using a market-based method with the exception of Bayway Rod &amp; Wire, Norwich Rod, El Abra, Ft. Madison, Kokkola and Stowmarket which are calculated using location-based grid factors and amount to less than 9% of our total Scope 2 emissions.</t>
  </si>
  <si>
    <r>
      <t>Scope 2</t>
    </r>
    <r>
      <rPr>
        <b/>
        <vertAlign val="superscript"/>
        <sz val="8"/>
        <color theme="1"/>
        <rFont val="Century Gothic"/>
        <family val="2"/>
      </rPr>
      <t>5</t>
    </r>
  </si>
  <si>
    <r>
      <t>Other</t>
    </r>
    <r>
      <rPr>
        <vertAlign val="superscript"/>
        <sz val="8"/>
        <color theme="1"/>
        <rFont val="Century Gothic"/>
        <family val="2"/>
      </rPr>
      <t>4</t>
    </r>
  </si>
  <si>
    <t xml:space="preserve">1. El Abra has a regenerative downhill conveyor system that is 20km in length that generates electricity for use on site as it transports material for processing. </t>
  </si>
  <si>
    <t xml:space="preserve">3. Our PT-FI intensity reduction target is based on payable copper produced in concentrate. PT-FI concentrate is currently smelted and refined by PTS and third-party smelters / refineries, which are currently accounted for in our Scope 3 emissions estimates (not included in the target). Upon completion of the PTS expansion for which PT-FI will have majority ownership and the construction of the new greenfield smelter at Gresik, GHG emissions for smelting and refining are expected to shift from Scope 3 to Scopes 1 and 2. We will adjust our target and baseline in line with the WRI/WBCSD GHG Protocol at such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</si>
</sst>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
    <numFmt numFmtId="168" formatCode="#,##0.0000"/>
    <numFmt numFmtId="169" formatCode="0.000"/>
    <numFmt numFmtId="170" formatCode="#,##0.00000"/>
    <numFmt numFmtId="171" formatCode="0.0%"/>
  </numFmts>
  <fonts count="52" x14ac:knownFonts="1">
    <font>
      <sz val="11"/>
      <color theme="1"/>
      <name val="Calibri"/>
      <family val="2"/>
      <scheme val="minor"/>
    </font>
    <font>
      <sz val="11"/>
      <color theme="1"/>
      <name val="Calibri"/>
      <family val="2"/>
      <scheme val="minor"/>
    </font>
    <font>
      <sz val="10"/>
      <name val="Arial"/>
      <family val="2"/>
    </font>
    <font>
      <b/>
      <sz val="8"/>
      <color theme="1"/>
      <name val="Century Gothic"/>
      <family val="2"/>
    </font>
    <font>
      <b/>
      <sz val="8"/>
      <color theme="0"/>
      <name val="Century Gothic"/>
      <family val="2"/>
    </font>
    <font>
      <sz val="8"/>
      <color theme="0"/>
      <name val="Century Gothic"/>
      <family val="2"/>
    </font>
    <font>
      <sz val="8"/>
      <name val="Century Gothic"/>
      <family val="2"/>
    </font>
    <font>
      <sz val="8"/>
      <color theme="1"/>
      <name val="Century Gothic"/>
      <family val="2"/>
    </font>
    <font>
      <i/>
      <sz val="8"/>
      <color theme="1"/>
      <name val="Century Gothic"/>
      <family val="2"/>
    </font>
    <font>
      <vertAlign val="superscript"/>
      <sz val="8"/>
      <color theme="1"/>
      <name val="Century Gothic"/>
      <family val="2"/>
    </font>
    <font>
      <sz val="8"/>
      <color rgb="FF000000"/>
      <name val="Century Gothic"/>
      <family val="2"/>
    </font>
    <font>
      <b/>
      <sz val="8"/>
      <name val="Century Gothic"/>
      <family val="2"/>
    </font>
    <font>
      <b/>
      <vertAlign val="superscript"/>
      <sz val="8"/>
      <color theme="1"/>
      <name val="Century Gothic"/>
      <family val="2"/>
    </font>
    <font>
      <sz val="7"/>
      <color theme="1"/>
      <name val="Century Gothic"/>
      <family val="2"/>
    </font>
    <font>
      <sz val="11"/>
      <color theme="1"/>
      <name val="Century Gothic"/>
      <family val="2"/>
    </font>
    <font>
      <b/>
      <sz val="11"/>
      <color theme="0"/>
      <name val="Century Gothic"/>
      <family val="2"/>
    </font>
    <font>
      <b/>
      <sz val="20"/>
      <color theme="0"/>
      <name val="Century Gothic"/>
      <family val="2"/>
    </font>
    <font>
      <b/>
      <vertAlign val="superscript"/>
      <sz val="8"/>
      <color rgb="FF000000"/>
      <name val="Century Gothic"/>
      <family val="2"/>
    </font>
    <font>
      <sz val="7"/>
      <name val="Century Gothic"/>
      <family val="2"/>
    </font>
    <font>
      <sz val="7"/>
      <color rgb="FF000000"/>
      <name val="Century Gothic"/>
      <family val="2"/>
    </font>
    <font>
      <sz val="8"/>
      <color theme="4" tint="-0.499984740745262"/>
      <name val="Century Gothic"/>
      <family val="2"/>
    </font>
    <font>
      <sz val="8"/>
      <color rgb="FFFF0000"/>
      <name val="Century Gothic"/>
      <family val="2"/>
    </font>
    <font>
      <sz val="7"/>
      <color rgb="FFFF0000"/>
      <name val="Century Gothic"/>
      <family val="2"/>
    </font>
    <font>
      <b/>
      <sz val="11"/>
      <color rgb="FFFF0000"/>
      <name val="Century Gothic"/>
      <family val="2"/>
    </font>
    <font>
      <u/>
      <sz val="11"/>
      <color theme="10"/>
      <name val="Calibri"/>
      <family val="2"/>
      <scheme val="minor"/>
    </font>
    <font>
      <vertAlign val="subscript"/>
      <sz val="8"/>
      <name val="Century Gothic"/>
      <family val="2"/>
    </font>
    <font>
      <sz val="16"/>
      <color theme="1"/>
      <name val="Century Gothic"/>
      <family val="2"/>
    </font>
    <font>
      <b/>
      <sz val="8"/>
      <color rgb="FFFF0000"/>
      <name val="Century Gothic"/>
      <family val="2"/>
    </font>
    <font>
      <u/>
      <sz val="9"/>
      <color theme="10"/>
      <name val="Century Gothic"/>
      <family val="2"/>
    </font>
    <font>
      <b/>
      <sz val="8"/>
      <color rgb="FF8497B0"/>
      <name val="Century Gothic"/>
      <family val="2"/>
    </font>
    <font>
      <vertAlign val="subscript"/>
      <sz val="8"/>
      <color theme="1"/>
      <name val="Century Gothic"/>
      <family val="2"/>
    </font>
    <font>
      <u/>
      <sz val="8"/>
      <color theme="1"/>
      <name val="Century Gothic"/>
      <family val="2"/>
    </font>
    <font>
      <b/>
      <vertAlign val="superscript"/>
      <sz val="8"/>
      <color theme="0"/>
      <name val="Century Gothic"/>
      <family val="2"/>
    </font>
    <font>
      <u/>
      <vertAlign val="superscript"/>
      <sz val="8"/>
      <color theme="1"/>
      <name val="Century Gothic"/>
      <family val="2"/>
    </font>
    <font>
      <b/>
      <sz val="16"/>
      <color rgb="FFFF0000"/>
      <name val="Calibri"/>
      <family val="2"/>
      <scheme val="minor"/>
    </font>
    <font>
      <b/>
      <sz val="9"/>
      <color rgb="FFFF0000"/>
      <name val="Century Gothic"/>
      <family val="2"/>
    </font>
    <font>
      <sz val="16"/>
      <name val="Century Gothic"/>
      <family val="2"/>
    </font>
    <font>
      <b/>
      <sz val="7"/>
      <color rgb="FFFF0000"/>
      <name val="Century Gothic"/>
      <family val="2"/>
    </font>
    <font>
      <b/>
      <vertAlign val="superscript"/>
      <sz val="8"/>
      <name val="Century Gothic"/>
      <family val="2"/>
    </font>
    <font>
      <vertAlign val="superscript"/>
      <sz val="8"/>
      <name val="Century Gothic"/>
      <family val="2"/>
    </font>
    <font>
      <u/>
      <sz val="8"/>
      <name val="Century Gothic"/>
      <family val="2"/>
    </font>
    <font>
      <sz val="48"/>
      <color rgb="FFFF0000"/>
      <name val="Calibri"/>
      <family val="2"/>
      <scheme val="minor"/>
    </font>
    <font>
      <sz val="8"/>
      <color theme="1"/>
      <name val="Century Gothic"/>
      <family val="2"/>
    </font>
    <font>
      <sz val="7"/>
      <color theme="1"/>
      <name val="Century Gothic"/>
      <family val="2"/>
    </font>
    <font>
      <sz val="11"/>
      <name val="Century Gothic"/>
      <family val="2"/>
    </font>
    <font>
      <i/>
      <sz val="8"/>
      <name val="Century Gothic"/>
      <family val="2"/>
    </font>
    <font>
      <vertAlign val="subscript"/>
      <sz val="7"/>
      <color theme="1"/>
      <name val="Century Gothic"/>
      <family val="2"/>
    </font>
    <font>
      <vertAlign val="superscript"/>
      <sz val="7"/>
      <color rgb="FF000000"/>
      <name val="Century Gothic"/>
      <family val="2"/>
    </font>
    <font>
      <b/>
      <i/>
      <sz val="8"/>
      <color rgb="FFFF0000"/>
      <name val="Century Gothic"/>
      <family val="2"/>
    </font>
    <font>
      <strike/>
      <sz val="8"/>
      <color theme="1"/>
      <name val="Century Gothic"/>
      <family val="2"/>
    </font>
    <font>
      <sz val="11"/>
      <color theme="0"/>
      <name val="Calibri"/>
      <family val="2"/>
      <scheme val="minor"/>
    </font>
    <font>
      <u/>
      <vertAlign val="superscript"/>
      <sz val="8"/>
      <name val="Century Gothic"/>
      <family val="2"/>
    </font>
  </fonts>
  <fills count="14">
    <fill>
      <patternFill patternType="none"/>
    </fill>
    <fill>
      <patternFill patternType="gray125"/>
    </fill>
    <fill>
      <patternFill patternType="solid">
        <fgColor theme="4" tint="-0.499984740745262"/>
        <bgColor indexed="64"/>
      </patternFill>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8497B0"/>
        <bgColor indexed="64"/>
      </patternFill>
    </fill>
    <fill>
      <patternFill patternType="solid">
        <fgColor rgb="FFEDEDED"/>
        <bgColor indexed="64"/>
      </patternFill>
    </fill>
    <fill>
      <patternFill patternType="solid">
        <fgColor rgb="FF1F4E78"/>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medium">
        <color theme="2" tint="-0.749961851863155"/>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24994659260841701"/>
      </bottom>
      <diagonal/>
    </border>
    <border>
      <left/>
      <right/>
      <top style="thin">
        <color theme="2" tint="-0.24994659260841701"/>
      </top>
      <bottom/>
      <diagonal/>
    </border>
    <border>
      <left/>
      <right/>
      <top style="thin">
        <color indexed="64"/>
      </top>
      <bottom style="medium">
        <color theme="2" tint="-0.749961851863155"/>
      </bottom>
      <diagonal/>
    </border>
    <border>
      <left/>
      <right/>
      <top style="thin">
        <color theme="2" tint="-0.749961851863155"/>
      </top>
      <bottom style="thin">
        <color theme="2" tint="-0.749961851863155"/>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theme="2" tint="-0.749961851863155"/>
      </top>
      <bottom/>
      <diagonal/>
    </border>
    <border>
      <left/>
      <right/>
      <top style="medium">
        <color theme="2" tint="-0.749961851863155"/>
      </top>
      <bottom style="thin">
        <color theme="2" tint="-0.749961851863155"/>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thin">
        <color theme="2" tint="-0.749961851863155"/>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2" tint="-0.749961851863155"/>
      </top>
      <bottom style="medium">
        <color theme="2" tint="-0.749961851863155"/>
      </bottom>
      <diagonal/>
    </border>
    <border>
      <left style="thin">
        <color indexed="64"/>
      </left>
      <right style="thin">
        <color theme="2" tint="-0.24994659260841701"/>
      </right>
      <top style="thin">
        <color indexed="64"/>
      </top>
      <bottom style="medium">
        <color indexed="64"/>
      </bottom>
      <diagonal/>
    </border>
    <border>
      <left/>
      <right style="thin">
        <color theme="2" tint="-0.24994659260841701"/>
      </right>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cellStyleXfs>
  <cellXfs count="637">
    <xf numFmtId="0" fontId="0" fillId="0" borderId="0" xfId="0"/>
    <xf numFmtId="0" fontId="3" fillId="5" borderId="5" xfId="0" applyFont="1" applyFill="1" applyBorder="1" applyAlignment="1">
      <alignment vertical="center"/>
    </xf>
    <xf numFmtId="0" fontId="5" fillId="2" borderId="5" xfId="0" applyFont="1" applyFill="1" applyBorder="1" applyAlignment="1">
      <alignment vertical="center"/>
    </xf>
    <xf numFmtId="0" fontId="4" fillId="3" borderId="9" xfId="0" applyFont="1" applyFill="1" applyBorder="1" applyAlignment="1">
      <alignment vertical="center"/>
    </xf>
    <xf numFmtId="0" fontId="3" fillId="5" borderId="6" xfId="0" applyFont="1" applyFill="1" applyBorder="1" applyAlignment="1">
      <alignment vertical="center"/>
    </xf>
    <xf numFmtId="0" fontId="3" fillId="5" borderId="1" xfId="0" applyFont="1" applyFill="1" applyBorder="1" applyAlignment="1">
      <alignment vertical="center"/>
    </xf>
    <xf numFmtId="0" fontId="3" fillId="5" borderId="7" xfId="0" applyFont="1" applyFill="1" applyBorder="1" applyAlignment="1">
      <alignment vertical="center"/>
    </xf>
    <xf numFmtId="0" fontId="7" fillId="6" borderId="5" xfId="0" applyFont="1" applyFill="1" applyBorder="1" applyAlignment="1">
      <alignment vertical="center"/>
    </xf>
    <xf numFmtId="0" fontId="3" fillId="6" borderId="4" xfId="0" applyFont="1" applyFill="1" applyBorder="1" applyAlignment="1">
      <alignment vertical="center"/>
    </xf>
    <xf numFmtId="0" fontId="0" fillId="4" borderId="0" xfId="0" applyFill="1"/>
    <xf numFmtId="0" fontId="4" fillId="3" borderId="7" xfId="0" applyFont="1" applyFill="1" applyBorder="1" applyAlignment="1">
      <alignment horizontal="center" vertical="center"/>
    </xf>
    <xf numFmtId="9" fontId="7" fillId="0" borderId="0" xfId="1" applyFont="1" applyFill="1"/>
    <xf numFmtId="0" fontId="14" fillId="4" borderId="0" xfId="0" applyFont="1" applyFill="1"/>
    <xf numFmtId="0" fontId="7" fillId="0" borderId="0" xfId="0" applyFont="1" applyAlignment="1">
      <alignment vertical="center"/>
    </xf>
    <xf numFmtId="0" fontId="7" fillId="4" borderId="0" xfId="0" applyFont="1" applyFill="1"/>
    <xf numFmtId="0" fontId="7" fillId="0" borderId="0" xfId="0" applyFont="1" applyAlignment="1">
      <alignment vertical="top"/>
    </xf>
    <xf numFmtId="0" fontId="7" fillId="0" borderId="14" xfId="0" applyFont="1" applyBorder="1" applyAlignment="1">
      <alignment vertical="top"/>
    </xf>
    <xf numFmtId="0" fontId="6" fillId="0" borderId="0" xfId="0" applyFont="1" applyAlignment="1">
      <alignment vertical="top"/>
    </xf>
    <xf numFmtId="0" fontId="7" fillId="0" borderId="0" xfId="0" applyFont="1" applyAlignment="1">
      <alignment horizontal="center" vertical="center"/>
    </xf>
    <xf numFmtId="0" fontId="6" fillId="0" borderId="0" xfId="0" applyFont="1" applyAlignment="1">
      <alignment vertical="top" wrapText="1"/>
    </xf>
    <xf numFmtId="0" fontId="7" fillId="0" borderId="0" xfId="0" applyFont="1" applyAlignment="1">
      <alignment vertical="center" wrapText="1"/>
    </xf>
    <xf numFmtId="0" fontId="6" fillId="7" borderId="1" xfId="0" applyFont="1" applyFill="1" applyBorder="1"/>
    <xf numFmtId="0" fontId="7" fillId="0" borderId="0" xfId="0" applyFont="1" applyAlignment="1">
      <alignment wrapText="1"/>
    </xf>
    <xf numFmtId="0" fontId="6" fillId="0" borderId="0" xfId="0" applyFont="1" applyAlignment="1">
      <alignment wrapText="1"/>
    </xf>
    <xf numFmtId="0" fontId="7" fillId="0" borderId="0" xfId="0" applyFont="1" applyAlignment="1">
      <alignment horizontal="center"/>
    </xf>
    <xf numFmtId="44" fontId="6" fillId="4" borderId="13" xfId="8" applyNumberFormat="1" applyFont="1" applyFill="1" applyBorder="1" applyAlignment="1">
      <alignment vertical="top"/>
    </xf>
    <xf numFmtId="0" fontId="6" fillId="4" borderId="13" xfId="8" applyNumberFormat="1" applyFont="1" applyFill="1" applyBorder="1" applyAlignment="1">
      <alignment vertical="top" wrapText="1"/>
    </xf>
    <xf numFmtId="0" fontId="6" fillId="4" borderId="13" xfId="8" applyNumberFormat="1" applyFont="1" applyFill="1" applyBorder="1" applyAlignment="1">
      <alignment vertical="top"/>
    </xf>
    <xf numFmtId="0" fontId="6" fillId="4" borderId="14" xfId="8" applyNumberFormat="1" applyFont="1" applyFill="1" applyBorder="1" applyAlignment="1">
      <alignment vertical="top" wrapText="1"/>
    </xf>
    <xf numFmtId="44" fontId="6" fillId="4" borderId="14" xfId="8" applyNumberFormat="1" applyFont="1" applyFill="1" applyBorder="1" applyAlignment="1">
      <alignment vertical="top" wrapText="1"/>
    </xf>
    <xf numFmtId="0" fontId="7" fillId="4" borderId="14" xfId="0" applyFont="1" applyFill="1" applyBorder="1" applyAlignment="1">
      <alignment vertical="top" wrapText="1"/>
    </xf>
    <xf numFmtId="0" fontId="10" fillId="4" borderId="0" xfId="0" applyFont="1" applyFill="1" applyAlignment="1">
      <alignment horizontal="center"/>
    </xf>
    <xf numFmtId="0" fontId="6" fillId="4" borderId="0" xfId="0" applyFont="1" applyFill="1" applyAlignment="1">
      <alignment vertical="top" wrapText="1"/>
    </xf>
    <xf numFmtId="0" fontId="7" fillId="4" borderId="0" xfId="0" applyFont="1" applyFill="1" applyAlignment="1">
      <alignment vertical="top"/>
    </xf>
    <xf numFmtId="0" fontId="7" fillId="4" borderId="0" xfId="0" applyFont="1" applyFill="1" applyAlignment="1">
      <alignment horizontal="center" vertical="center"/>
    </xf>
    <xf numFmtId="0" fontId="6" fillId="4" borderId="15" xfId="8" applyNumberFormat="1" applyFont="1" applyFill="1" applyBorder="1" applyAlignment="1">
      <alignment vertical="top" wrapText="1"/>
    </xf>
    <xf numFmtId="44" fontId="6" fillId="4" borderId="16" xfId="8" applyNumberFormat="1" applyFont="1" applyFill="1" applyBorder="1" applyAlignment="1">
      <alignment vertical="top" wrapText="1"/>
    </xf>
    <xf numFmtId="0" fontId="6" fillId="4" borderId="16" xfId="8" applyNumberFormat="1" applyFont="1" applyFill="1" applyBorder="1" applyAlignment="1">
      <alignment vertical="top" wrapText="1"/>
    </xf>
    <xf numFmtId="0" fontId="7" fillId="4" borderId="16" xfId="0" applyFont="1" applyFill="1" applyBorder="1" applyAlignment="1">
      <alignment vertical="top" wrapText="1"/>
    </xf>
    <xf numFmtId="44" fontId="6" fillId="4" borderId="13" xfId="8" applyNumberFormat="1" applyFont="1" applyFill="1" applyBorder="1" applyAlignment="1">
      <alignment vertical="top" wrapText="1"/>
    </xf>
    <xf numFmtId="0" fontId="6" fillId="4" borderId="14" xfId="0" applyFont="1" applyFill="1" applyBorder="1" applyAlignment="1">
      <alignment horizontal="left" vertical="top" wrapText="1"/>
    </xf>
    <xf numFmtId="0" fontId="7" fillId="4" borderId="14" xfId="0" applyFont="1" applyFill="1" applyBorder="1" applyAlignment="1">
      <alignment horizontal="center" vertical="top"/>
    </xf>
    <xf numFmtId="0" fontId="7" fillId="4" borderId="0" xfId="0" applyFont="1" applyFill="1" applyAlignment="1">
      <alignment horizontal="center"/>
    </xf>
    <xf numFmtId="0" fontId="7" fillId="4" borderId="0" xfId="0" applyFont="1" applyFill="1" applyAlignment="1">
      <alignment wrapText="1"/>
    </xf>
    <xf numFmtId="0" fontId="6" fillId="4" borderId="0" xfId="0" applyFont="1" applyFill="1" applyAlignment="1">
      <alignment wrapText="1"/>
    </xf>
    <xf numFmtId="0" fontId="28" fillId="4" borderId="14" xfId="9" applyFont="1" applyFill="1" applyBorder="1" applyAlignment="1">
      <alignment vertical="center"/>
    </xf>
    <xf numFmtId="0" fontId="27" fillId="4" borderId="0" xfId="0" applyFont="1" applyFill="1"/>
    <xf numFmtId="0" fontId="6" fillId="4" borderId="14" xfId="0" applyFont="1" applyFill="1" applyBorder="1" applyAlignment="1">
      <alignment vertical="top" wrapText="1"/>
    </xf>
    <xf numFmtId="0" fontId="3" fillId="6" borderId="4" xfId="0" applyFont="1" applyFill="1" applyBorder="1" applyAlignment="1">
      <alignment vertical="center" wrapText="1"/>
    </xf>
    <xf numFmtId="0" fontId="3" fillId="5" borderId="2" xfId="0" applyFont="1" applyFill="1" applyBorder="1" applyAlignment="1">
      <alignment vertical="center"/>
    </xf>
    <xf numFmtId="0" fontId="4" fillId="2" borderId="4" xfId="0" applyFont="1" applyFill="1" applyBorder="1" applyAlignment="1">
      <alignment vertical="center"/>
    </xf>
    <xf numFmtId="0" fontId="5" fillId="2" borderId="2" xfId="0" applyFont="1" applyFill="1" applyBorder="1" applyAlignment="1">
      <alignment vertical="center"/>
    </xf>
    <xf numFmtId="0" fontId="4" fillId="3" borderId="6" xfId="0" applyFont="1" applyFill="1" applyBorder="1" applyAlignment="1">
      <alignment vertical="center"/>
    </xf>
    <xf numFmtId="0" fontId="3" fillId="5" borderId="4" xfId="0" applyFont="1" applyFill="1" applyBorder="1" applyAlignment="1">
      <alignment vertical="center"/>
    </xf>
    <xf numFmtId="0" fontId="7" fillId="0" borderId="0" xfId="0" applyFont="1"/>
    <xf numFmtId="0" fontId="4" fillId="3" borderId="1" xfId="0" applyFont="1" applyFill="1" applyBorder="1" applyAlignment="1">
      <alignment horizontal="center" vertical="center"/>
    </xf>
    <xf numFmtId="0" fontId="5" fillId="0" borderId="0" xfId="0" applyFont="1"/>
    <xf numFmtId="0" fontId="7" fillId="4" borderId="2" xfId="0" applyFont="1" applyFill="1" applyBorder="1" applyAlignment="1">
      <alignment vertical="center" wrapText="1"/>
    </xf>
    <xf numFmtId="1" fontId="7" fillId="4" borderId="11" xfId="0" applyNumberFormat="1" applyFont="1" applyFill="1" applyBorder="1" applyAlignment="1">
      <alignment horizontal="right" vertical="center" wrapText="1"/>
    </xf>
    <xf numFmtId="0" fontId="7" fillId="4" borderId="23" xfId="0" applyFont="1" applyFill="1" applyBorder="1" applyAlignment="1">
      <alignment horizontal="left" vertical="center" wrapText="1" indent="2"/>
    </xf>
    <xf numFmtId="0" fontId="31" fillId="4" borderId="9" xfId="0" applyFont="1" applyFill="1" applyBorder="1" applyAlignment="1">
      <alignment horizontal="left" vertical="center" indent="2"/>
    </xf>
    <xf numFmtId="0" fontId="7" fillId="4" borderId="23" xfId="0" applyFont="1" applyFill="1" applyBorder="1" applyAlignment="1">
      <alignment horizontal="left" vertical="center" wrapText="1" indent="4"/>
    </xf>
    <xf numFmtId="0" fontId="7" fillId="4" borderId="23" xfId="0" applyFont="1" applyFill="1" applyBorder="1" applyAlignment="1">
      <alignment horizontal="left" vertical="center" wrapText="1"/>
    </xf>
    <xf numFmtId="0" fontId="7" fillId="9" borderId="23" xfId="0" applyFont="1" applyFill="1" applyBorder="1" applyAlignment="1">
      <alignment horizontal="left" vertical="center" wrapText="1" indent="2"/>
    </xf>
    <xf numFmtId="0" fontId="7" fillId="4" borderId="9" xfId="0" applyFont="1" applyFill="1" applyBorder="1" applyAlignment="1">
      <alignment horizontal="left" vertical="center" wrapText="1" indent="2"/>
    </xf>
    <xf numFmtId="0" fontId="7" fillId="4" borderId="9" xfId="0" applyFont="1" applyFill="1" applyBorder="1" applyAlignment="1">
      <alignment horizontal="left" vertical="center" wrapText="1"/>
    </xf>
    <xf numFmtId="3" fontId="7" fillId="4" borderId="24" xfId="0" applyNumberFormat="1" applyFont="1" applyFill="1" applyBorder="1" applyAlignment="1">
      <alignment horizontal="center" vertical="center"/>
    </xf>
    <xf numFmtId="3" fontId="7" fillId="4" borderId="25" xfId="0" applyNumberFormat="1" applyFont="1" applyFill="1" applyBorder="1" applyAlignment="1">
      <alignment horizontal="center" vertical="center"/>
    </xf>
    <xf numFmtId="0" fontId="7" fillId="4" borderId="10" xfId="0" applyFont="1" applyFill="1" applyBorder="1" applyAlignment="1">
      <alignment horizontal="center" vertical="center"/>
    </xf>
    <xf numFmtId="3" fontId="7" fillId="4" borderId="10" xfId="0" applyNumberFormat="1" applyFont="1" applyFill="1" applyBorder="1" applyAlignment="1">
      <alignment horizontal="center" vertical="center"/>
    </xf>
    <xf numFmtId="3" fontId="7" fillId="4" borderId="2" xfId="0" applyNumberFormat="1" applyFont="1" applyFill="1" applyBorder="1" applyAlignment="1">
      <alignment horizontal="center" vertical="center"/>
    </xf>
    <xf numFmtId="3" fontId="7" fillId="4" borderId="5" xfId="0" applyNumberFormat="1" applyFont="1" applyFill="1" applyBorder="1" applyAlignment="1">
      <alignment horizontal="center" vertical="center"/>
    </xf>
    <xf numFmtId="1" fontId="7" fillId="4" borderId="2"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7" fillId="9" borderId="23" xfId="0" applyFont="1" applyFill="1" applyBorder="1" applyAlignment="1">
      <alignment horizontal="left" vertical="center" wrapText="1"/>
    </xf>
    <xf numFmtId="0" fontId="6" fillId="0" borderId="0" xfId="0" applyFont="1"/>
    <xf numFmtId="0" fontId="3" fillId="5" borderId="5" xfId="0" applyFont="1" applyFill="1" applyBorder="1" applyAlignment="1">
      <alignment horizontal="center" vertical="center"/>
    </xf>
    <xf numFmtId="9" fontId="7" fillId="4" borderId="7" xfId="1" applyFont="1" applyFill="1" applyBorder="1" applyAlignment="1">
      <alignment horizontal="center" vertical="center"/>
    </xf>
    <xf numFmtId="9" fontId="3" fillId="6" borderId="2" xfId="0" applyNumberFormat="1" applyFont="1" applyFill="1" applyBorder="1" applyAlignment="1">
      <alignment horizontal="center" vertical="center" wrapText="1"/>
    </xf>
    <xf numFmtId="9" fontId="3" fillId="6" borderId="5" xfId="0" applyNumberFormat="1" applyFont="1" applyFill="1" applyBorder="1" applyAlignment="1">
      <alignment horizontal="center" vertical="center" wrapText="1"/>
    </xf>
    <xf numFmtId="0" fontId="7" fillId="4" borderId="9" xfId="0" applyFont="1" applyFill="1" applyBorder="1" applyAlignment="1">
      <alignment horizontal="left" vertical="center" wrapText="1" indent="4"/>
    </xf>
    <xf numFmtId="165" fontId="7" fillId="4" borderId="24" xfId="2" applyNumberFormat="1" applyFont="1" applyFill="1" applyBorder="1" applyAlignment="1">
      <alignment horizontal="right" vertical="center" indent="3"/>
    </xf>
    <xf numFmtId="165" fontId="7" fillId="9" borderId="2" xfId="8" applyNumberFormat="1" applyFont="1" applyFill="1" applyBorder="1" applyAlignment="1">
      <alignment horizontal="right" vertical="center" indent="3"/>
    </xf>
    <xf numFmtId="165" fontId="7" fillId="9" borderId="5" xfId="8" applyNumberFormat="1" applyFont="1" applyFill="1" applyBorder="1" applyAlignment="1">
      <alignment horizontal="right" vertical="center" indent="3"/>
    </xf>
    <xf numFmtId="0" fontId="7" fillId="4" borderId="8" xfId="0" applyFont="1" applyFill="1" applyBorder="1" applyAlignment="1">
      <alignment horizontal="left" vertical="center" wrapText="1" indent="1"/>
    </xf>
    <xf numFmtId="0" fontId="7" fillId="4" borderId="28" xfId="0" applyFont="1" applyFill="1" applyBorder="1" applyAlignment="1">
      <alignment horizontal="left" vertical="center" wrapText="1" indent="4"/>
    </xf>
    <xf numFmtId="165" fontId="7" fillId="4" borderId="25" xfId="2" applyNumberFormat="1" applyFont="1" applyFill="1" applyBorder="1" applyAlignment="1">
      <alignment horizontal="right" vertical="center" indent="3"/>
    </xf>
    <xf numFmtId="0" fontId="7" fillId="4" borderId="28" xfId="0" applyFont="1" applyFill="1" applyBorder="1" applyAlignment="1">
      <alignment horizontal="left" vertical="top" wrapText="1" indent="4"/>
    </xf>
    <xf numFmtId="1" fontId="7" fillId="4" borderId="11" xfId="0" applyNumberFormat="1" applyFont="1" applyFill="1" applyBorder="1" applyAlignment="1">
      <alignment horizontal="center" vertical="center"/>
    </xf>
    <xf numFmtId="0" fontId="6" fillId="9" borderId="23" xfId="0" applyFont="1" applyFill="1" applyBorder="1" applyAlignment="1">
      <alignment horizontal="left" vertical="center" wrapText="1" indent="2"/>
    </xf>
    <xf numFmtId="1" fontId="7" fillId="4" borderId="12" xfId="0" applyNumberFormat="1" applyFont="1" applyFill="1" applyBorder="1" applyAlignment="1">
      <alignment horizontal="center" vertical="center"/>
    </xf>
    <xf numFmtId="0" fontId="7" fillId="4" borderId="11" xfId="0" applyFont="1" applyFill="1" applyBorder="1" applyAlignment="1">
      <alignment vertical="center" wrapText="1"/>
    </xf>
    <xf numFmtId="0" fontId="7" fillId="4" borderId="8" xfId="0" applyFont="1" applyFill="1" applyBorder="1" applyAlignment="1">
      <alignment horizontal="left" vertical="center" wrapText="1" indent="4"/>
    </xf>
    <xf numFmtId="0" fontId="7" fillId="6" borderId="4" xfId="0" applyFont="1" applyFill="1" applyBorder="1" applyAlignment="1">
      <alignment vertical="center"/>
    </xf>
    <xf numFmtId="0" fontId="4" fillId="3" borderId="12" xfId="0" applyFont="1" applyFill="1" applyBorder="1" applyAlignment="1">
      <alignment vertical="center"/>
    </xf>
    <xf numFmtId="0" fontId="7" fillId="4" borderId="31" xfId="0" applyFont="1" applyFill="1" applyBorder="1" applyAlignment="1">
      <alignment horizontal="left" vertical="center" wrapText="1" indent="4"/>
    </xf>
    <xf numFmtId="0" fontId="21" fillId="0" borderId="0" xfId="0" applyFont="1"/>
    <xf numFmtId="0" fontId="4" fillId="2" borderId="19" xfId="0" applyFont="1" applyFill="1" applyBorder="1" applyAlignment="1">
      <alignment vertical="center"/>
    </xf>
    <xf numFmtId="0" fontId="3" fillId="5" borderId="20" xfId="0" applyFont="1" applyFill="1" applyBorder="1" applyAlignment="1">
      <alignment vertical="center"/>
    </xf>
    <xf numFmtId="0" fontId="4" fillId="3" borderId="0" xfId="0" applyFont="1" applyFill="1" applyAlignment="1">
      <alignment vertical="center"/>
    </xf>
    <xf numFmtId="0" fontId="4" fillId="2" borderId="19" xfId="0" applyFont="1" applyFill="1" applyBorder="1" applyAlignment="1">
      <alignment vertical="center" wrapText="1"/>
    </xf>
    <xf numFmtId="0" fontId="3" fillId="5" borderId="17" xfId="0" applyFont="1" applyFill="1" applyBorder="1" applyAlignment="1">
      <alignment vertical="center"/>
    </xf>
    <xf numFmtId="0" fontId="4" fillId="3" borderId="18" xfId="0" applyFont="1" applyFill="1" applyBorder="1" applyAlignment="1">
      <alignment vertical="center"/>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21" xfId="0" applyFont="1" applyFill="1" applyBorder="1" applyAlignment="1">
      <alignment vertical="top" wrapText="1"/>
    </xf>
    <xf numFmtId="0" fontId="29" fillId="8" borderId="0" xfId="0" applyFont="1" applyFill="1" applyAlignment="1">
      <alignment vertical="center"/>
    </xf>
    <xf numFmtId="0" fontId="5" fillId="4" borderId="0" xfId="0" applyFont="1" applyFill="1" applyAlignment="1">
      <alignment vertical="top" wrapText="1"/>
    </xf>
    <xf numFmtId="3" fontId="7" fillId="4" borderId="0" xfId="0" applyNumberFormat="1" applyFont="1" applyFill="1" applyAlignment="1">
      <alignment horizontal="center" vertical="center"/>
    </xf>
    <xf numFmtId="3" fontId="7" fillId="9" borderId="2" xfId="0" applyNumberFormat="1" applyFont="1" applyFill="1" applyBorder="1" applyAlignment="1">
      <alignment horizontal="right" vertical="center" indent="2"/>
    </xf>
    <xf numFmtId="0" fontId="13" fillId="0" borderId="0" xfId="0" applyFont="1" applyAlignment="1">
      <alignment vertical="center"/>
    </xf>
    <xf numFmtId="167" fontId="7" fillId="4" borderId="1" xfId="0" applyNumberFormat="1" applyFont="1" applyFill="1" applyBorder="1" applyAlignment="1">
      <alignment horizontal="center" vertical="center"/>
    </xf>
    <xf numFmtId="164" fontId="7" fillId="4" borderId="0" xfId="0" applyNumberFormat="1" applyFont="1" applyFill="1" applyAlignment="1">
      <alignment horizontal="center" vertical="center"/>
    </xf>
    <xf numFmtId="1" fontId="7" fillId="9" borderId="2" xfId="0" applyNumberFormat="1" applyFont="1" applyFill="1" applyBorder="1" applyAlignment="1">
      <alignment horizontal="center" vertical="center"/>
    </xf>
    <xf numFmtId="1" fontId="7" fillId="9" borderId="5" xfId="0" applyNumberFormat="1" applyFont="1" applyFill="1" applyBorder="1" applyAlignment="1">
      <alignment horizontal="center" vertical="center"/>
    </xf>
    <xf numFmtId="0" fontId="7" fillId="4" borderId="0" xfId="0" applyFont="1" applyFill="1" applyAlignment="1">
      <alignment horizontal="center" vertical="center" wrapText="1"/>
    </xf>
    <xf numFmtId="0" fontId="7" fillId="9" borderId="32" xfId="0" applyFont="1" applyFill="1" applyBorder="1" applyAlignment="1">
      <alignment horizontal="left" vertical="center" wrapText="1" indent="2"/>
    </xf>
    <xf numFmtId="1" fontId="7" fillId="4" borderId="11" xfId="0" applyNumberFormat="1" applyFont="1" applyFill="1" applyBorder="1" applyAlignment="1">
      <alignment horizontal="center" vertical="center" wrapText="1"/>
    </xf>
    <xf numFmtId="0" fontId="7" fillId="4" borderId="1" xfId="0" applyFont="1" applyFill="1" applyBorder="1"/>
    <xf numFmtId="0" fontId="26" fillId="4" borderId="1" xfId="0" applyFont="1" applyFill="1" applyBorder="1"/>
    <xf numFmtId="0" fontId="0" fillId="10" borderId="0" xfId="0" applyFill="1"/>
    <xf numFmtId="0" fontId="15" fillId="10" borderId="0" xfId="0" applyFont="1" applyFill="1"/>
    <xf numFmtId="0" fontId="21" fillId="4" borderId="0" xfId="0" applyFont="1" applyFill="1"/>
    <xf numFmtId="1" fontId="7" fillId="4" borderId="0" xfId="0" applyNumberFormat="1" applyFont="1" applyFill="1" applyBorder="1" applyAlignment="1">
      <alignment horizontal="right" vertical="center" wrapText="1"/>
    </xf>
    <xf numFmtId="1" fontId="7" fillId="4" borderId="0" xfId="0" applyNumberFormat="1" applyFont="1" applyFill="1" applyAlignment="1">
      <alignment horizontal="right" vertical="center" wrapText="1"/>
    </xf>
    <xf numFmtId="0" fontId="3" fillId="4" borderId="0" xfId="0" applyFont="1" applyFill="1"/>
    <xf numFmtId="0" fontId="8" fillId="4" borderId="0" xfId="0" applyFont="1" applyFill="1"/>
    <xf numFmtId="0" fontId="13" fillId="4" borderId="0" xfId="0" applyFont="1" applyFill="1"/>
    <xf numFmtId="0" fontId="5" fillId="4" borderId="0" xfId="0" applyFont="1" applyFill="1"/>
    <xf numFmtId="1" fontId="7" fillId="4" borderId="0" xfId="0" applyNumberFormat="1" applyFont="1" applyFill="1" applyBorder="1" applyAlignment="1">
      <alignment horizontal="center" vertical="center" wrapText="1"/>
    </xf>
    <xf numFmtId="0" fontId="7" fillId="4" borderId="0" xfId="0" applyFont="1" applyFill="1" applyBorder="1"/>
    <xf numFmtId="0" fontId="7" fillId="4" borderId="0" xfId="0" applyFont="1" applyFill="1" applyBorder="1" applyAlignment="1">
      <alignment horizontal="center"/>
    </xf>
    <xf numFmtId="0" fontId="7" fillId="9" borderId="35" xfId="0" applyFont="1" applyFill="1" applyBorder="1" applyAlignment="1">
      <alignment horizontal="left" vertical="center" wrapText="1"/>
    </xf>
    <xf numFmtId="164" fontId="21" fillId="4" borderId="0" xfId="0" applyNumberFormat="1" applyFont="1" applyFill="1"/>
    <xf numFmtId="9" fontId="21" fillId="4" borderId="0" xfId="1" applyFont="1" applyFill="1"/>
    <xf numFmtId="165" fontId="3" fillId="5" borderId="2" xfId="0" applyNumberFormat="1" applyFont="1" applyFill="1" applyBorder="1" applyAlignment="1">
      <alignment horizontal="right" vertical="center" indent="3"/>
    </xf>
    <xf numFmtId="165" fontId="3" fillId="5" borderId="5" xfId="0" applyNumberFormat="1" applyFont="1" applyFill="1" applyBorder="1" applyAlignment="1">
      <alignment horizontal="right" vertical="center" indent="3"/>
    </xf>
    <xf numFmtId="9" fontId="7" fillId="4" borderId="24" xfId="1" applyFont="1" applyFill="1" applyBorder="1" applyAlignment="1">
      <alignment horizontal="right" vertical="center" indent="3"/>
    </xf>
    <xf numFmtId="9" fontId="7" fillId="4" borderId="25" xfId="1" applyFont="1" applyFill="1" applyBorder="1" applyAlignment="1">
      <alignment horizontal="right" vertical="center" indent="3"/>
    </xf>
    <xf numFmtId="9" fontId="7" fillId="4" borderId="25" xfId="1" applyFont="1" applyFill="1" applyBorder="1" applyAlignment="1">
      <alignment horizontal="right" vertical="center" indent="4"/>
    </xf>
    <xf numFmtId="0" fontId="7" fillId="4" borderId="0" xfId="0" applyFont="1" applyFill="1" applyAlignment="1">
      <alignment horizontal="right" vertical="center" indent="4"/>
    </xf>
    <xf numFmtId="0" fontId="7" fillId="4" borderId="10" xfId="0" applyFont="1" applyFill="1" applyBorder="1" applyAlignment="1">
      <alignment horizontal="right" vertical="center" indent="4"/>
    </xf>
    <xf numFmtId="9" fontId="7" fillId="4" borderId="24" xfId="1" applyFont="1" applyFill="1" applyBorder="1" applyAlignment="1">
      <alignment horizontal="right" vertical="center" indent="4"/>
    </xf>
    <xf numFmtId="0" fontId="7" fillId="4" borderId="0" xfId="0" applyFont="1" applyFill="1" applyAlignment="1">
      <alignment horizontal="right" vertical="center" wrapText="1" indent="4"/>
    </xf>
    <xf numFmtId="9" fontId="7" fillId="4" borderId="27" xfId="1" applyFont="1" applyFill="1" applyBorder="1" applyAlignment="1">
      <alignment horizontal="right" vertical="center" indent="4"/>
    </xf>
    <xf numFmtId="3" fontId="7" fillId="4" borderId="0" xfId="0" applyNumberFormat="1" applyFont="1" applyFill="1" applyAlignment="1">
      <alignment horizontal="right" vertical="center" indent="4"/>
    </xf>
    <xf numFmtId="3" fontId="7" fillId="4" borderId="10" xfId="0" applyNumberFormat="1" applyFont="1" applyFill="1" applyBorder="1" applyAlignment="1">
      <alignment horizontal="right" vertical="center" indent="4"/>
    </xf>
    <xf numFmtId="0" fontId="7" fillId="4" borderId="0" xfId="0" applyFont="1" applyFill="1" applyAlignment="1">
      <alignment horizontal="right" vertical="center" wrapText="1" indent="5"/>
    </xf>
    <xf numFmtId="9" fontId="7" fillId="4" borderId="29" xfId="1" applyFont="1" applyFill="1" applyBorder="1" applyAlignment="1">
      <alignment horizontal="right" vertical="top" indent="4"/>
    </xf>
    <xf numFmtId="9" fontId="6" fillId="4" borderId="29" xfId="1" applyFont="1" applyFill="1" applyBorder="1" applyAlignment="1">
      <alignment horizontal="right" vertical="top" wrapText="1" indent="4"/>
    </xf>
    <xf numFmtId="9" fontId="6" fillId="4" borderId="30" xfId="1" applyFont="1" applyFill="1" applyBorder="1" applyAlignment="1">
      <alignment horizontal="right" vertical="top" wrapText="1" indent="4"/>
    </xf>
    <xf numFmtId="9" fontId="7" fillId="9" borderId="2" xfId="1" applyFont="1" applyFill="1" applyBorder="1" applyAlignment="1">
      <alignment horizontal="right" vertical="center" indent="4"/>
    </xf>
    <xf numFmtId="9" fontId="7" fillId="9" borderId="5" xfId="1" applyFont="1" applyFill="1" applyBorder="1" applyAlignment="1">
      <alignment horizontal="right" vertical="center" indent="4"/>
    </xf>
    <xf numFmtId="3" fontId="7" fillId="4" borderId="12" xfId="0" applyNumberFormat="1" applyFont="1" applyFill="1" applyBorder="1" applyAlignment="1">
      <alignment horizontal="right" vertical="center" indent="4"/>
    </xf>
    <xf numFmtId="9" fontId="7" fillId="4" borderId="0" xfId="1" applyFont="1" applyFill="1" applyBorder="1" applyAlignment="1">
      <alignment horizontal="right" vertical="center" indent="4"/>
    </xf>
    <xf numFmtId="9" fontId="7" fillId="4" borderId="10" xfId="1" applyFont="1" applyFill="1" applyBorder="1" applyAlignment="1">
      <alignment horizontal="right" vertical="center" indent="4"/>
    </xf>
    <xf numFmtId="9" fontId="3" fillId="6" borderId="2" xfId="0" applyNumberFormat="1" applyFont="1" applyFill="1" applyBorder="1" applyAlignment="1">
      <alignment horizontal="right" vertical="center" wrapText="1" indent="4"/>
    </xf>
    <xf numFmtId="9" fontId="3" fillId="6" borderId="5" xfId="0" applyNumberFormat="1" applyFont="1" applyFill="1" applyBorder="1" applyAlignment="1">
      <alignment horizontal="right" vertical="center" wrapText="1" indent="4"/>
    </xf>
    <xf numFmtId="0" fontId="7" fillId="4" borderId="12" xfId="0" applyFont="1" applyFill="1" applyBorder="1" applyAlignment="1">
      <alignment horizontal="right" vertical="center" indent="4"/>
    </xf>
    <xf numFmtId="3" fontId="7" fillId="4" borderId="30" xfId="0" applyNumberFormat="1" applyFont="1" applyFill="1" applyBorder="1" applyAlignment="1">
      <alignment horizontal="right" vertical="center" indent="4"/>
    </xf>
    <xf numFmtId="3" fontId="7" fillId="4" borderId="7" xfId="0" applyNumberFormat="1" applyFont="1" applyFill="1" applyBorder="1" applyAlignment="1">
      <alignment horizontal="right" vertical="center" indent="4"/>
    </xf>
    <xf numFmtId="9" fontId="6" fillId="9" borderId="2" xfId="1" applyFont="1" applyFill="1" applyBorder="1" applyAlignment="1">
      <alignment horizontal="right" vertical="center" indent="4"/>
    </xf>
    <xf numFmtId="9" fontId="6" fillId="9" borderId="5" xfId="1" applyFont="1" applyFill="1" applyBorder="1" applyAlignment="1">
      <alignment horizontal="right" vertical="center" indent="4"/>
    </xf>
    <xf numFmtId="0" fontId="4" fillId="3" borderId="1" xfId="0" applyFont="1" applyFill="1" applyBorder="1" applyAlignment="1">
      <alignment horizontal="right" vertical="center" indent="3"/>
    </xf>
    <xf numFmtId="0" fontId="4" fillId="3" borderId="7" xfId="0" applyFont="1" applyFill="1" applyBorder="1" applyAlignment="1">
      <alignment horizontal="right" vertical="center" indent="3"/>
    </xf>
    <xf numFmtId="0" fontId="4" fillId="3" borderId="1" xfId="0" applyFont="1" applyFill="1" applyBorder="1" applyAlignment="1">
      <alignment horizontal="right" vertical="center" indent="4"/>
    </xf>
    <xf numFmtId="0" fontId="4" fillId="3" borderId="7" xfId="0" applyFont="1" applyFill="1" applyBorder="1" applyAlignment="1">
      <alignment horizontal="right" vertical="center" indent="4"/>
    </xf>
    <xf numFmtId="165" fontId="7" fillId="9" borderId="2" xfId="2" applyNumberFormat="1" applyFont="1" applyFill="1" applyBorder="1" applyAlignment="1">
      <alignment horizontal="right" vertical="center" indent="3"/>
    </xf>
    <xf numFmtId="165" fontId="7" fillId="9" borderId="5" xfId="2" applyNumberFormat="1" applyFont="1" applyFill="1" applyBorder="1" applyAlignment="1">
      <alignment horizontal="right" vertical="center" indent="3"/>
    </xf>
    <xf numFmtId="3" fontId="7" fillId="4" borderId="24" xfId="0" applyNumberFormat="1" applyFont="1" applyFill="1" applyBorder="1" applyAlignment="1">
      <alignment horizontal="right" vertical="center" indent="4"/>
    </xf>
    <xf numFmtId="0" fontId="7" fillId="4" borderId="29" xfId="0" applyFont="1" applyFill="1" applyBorder="1" applyAlignment="1">
      <alignment horizontal="right" vertical="center" wrapText="1" indent="5"/>
    </xf>
    <xf numFmtId="0" fontId="7" fillId="4" borderId="30" xfId="0" applyFont="1" applyFill="1" applyBorder="1" applyAlignment="1">
      <alignment horizontal="right" vertical="center" wrapText="1" indent="5"/>
    </xf>
    <xf numFmtId="2" fontId="7" fillId="4" borderId="24" xfId="8" applyNumberFormat="1" applyFont="1" applyFill="1" applyBorder="1" applyAlignment="1">
      <alignment horizontal="right" vertical="center" indent="4"/>
    </xf>
    <xf numFmtId="2" fontId="7" fillId="4" borderId="25" xfId="8" applyNumberFormat="1" applyFont="1" applyFill="1" applyBorder="1" applyAlignment="1">
      <alignment horizontal="right" vertical="center" indent="4"/>
    </xf>
    <xf numFmtId="0" fontId="7" fillId="4" borderId="0" xfId="0" applyFont="1" applyFill="1" applyAlignment="1">
      <alignment horizontal="right" vertical="center" wrapText="1" indent="6"/>
    </xf>
    <xf numFmtId="0" fontId="7" fillId="4" borderId="29" xfId="0" applyFont="1" applyFill="1" applyBorder="1" applyAlignment="1">
      <alignment horizontal="right" vertical="center" wrapText="1" indent="6"/>
    </xf>
    <xf numFmtId="0" fontId="7" fillId="4" borderId="30" xfId="0" applyFont="1" applyFill="1" applyBorder="1" applyAlignment="1">
      <alignment horizontal="right" vertical="center" wrapText="1" indent="6"/>
    </xf>
    <xf numFmtId="3" fontId="7" fillId="4" borderId="25" xfId="0" applyNumberFormat="1" applyFont="1" applyFill="1" applyBorder="1" applyAlignment="1">
      <alignment horizontal="right" vertical="center" indent="4"/>
    </xf>
    <xf numFmtId="165" fontId="7" fillId="4" borderId="24" xfId="0" applyNumberFormat="1" applyFont="1" applyFill="1" applyBorder="1" applyAlignment="1">
      <alignment horizontal="right" vertical="center" indent="4"/>
    </xf>
    <xf numFmtId="165" fontId="7" fillId="4" borderId="25" xfId="0" applyNumberFormat="1" applyFont="1" applyFill="1" applyBorder="1" applyAlignment="1">
      <alignment horizontal="right" vertical="center" indent="4"/>
    </xf>
    <xf numFmtId="1" fontId="7" fillId="4" borderId="24" xfId="0" applyNumberFormat="1" applyFont="1" applyFill="1" applyBorder="1" applyAlignment="1">
      <alignment horizontal="right" vertical="center" indent="4"/>
    </xf>
    <xf numFmtId="1" fontId="7" fillId="4" borderId="25" xfId="0" applyNumberFormat="1" applyFont="1" applyFill="1" applyBorder="1" applyAlignment="1">
      <alignment horizontal="right" vertical="center" indent="4"/>
    </xf>
    <xf numFmtId="3" fontId="7" fillId="9" borderId="2" xfId="0" applyNumberFormat="1" applyFont="1" applyFill="1" applyBorder="1" applyAlignment="1">
      <alignment horizontal="right" vertical="center" indent="4"/>
    </xf>
    <xf numFmtId="3" fontId="7" fillId="9" borderId="5" xfId="0" applyNumberFormat="1" applyFont="1" applyFill="1" applyBorder="1" applyAlignment="1">
      <alignment horizontal="right" vertical="center" indent="4"/>
    </xf>
    <xf numFmtId="3" fontId="7" fillId="4" borderId="2" xfId="0" applyNumberFormat="1" applyFont="1" applyFill="1" applyBorder="1" applyAlignment="1">
      <alignment horizontal="right" vertical="center" indent="4"/>
    </xf>
    <xf numFmtId="164" fontId="7" fillId="4" borderId="10" xfId="0" applyNumberFormat="1" applyFont="1" applyFill="1" applyBorder="1" applyAlignment="1">
      <alignment horizontal="right" vertical="center" indent="4"/>
    </xf>
    <xf numFmtId="0" fontId="3" fillId="5" borderId="2" xfId="0" applyFont="1" applyFill="1" applyBorder="1" applyAlignment="1">
      <alignment horizontal="right" vertical="center" indent="4"/>
    </xf>
    <xf numFmtId="0" fontId="3" fillId="5" borderId="5" xfId="0" applyFont="1" applyFill="1" applyBorder="1" applyAlignment="1">
      <alignment horizontal="right" vertical="center" indent="4"/>
    </xf>
    <xf numFmtId="9" fontId="10" fillId="4" borderId="12" xfId="1" applyFont="1" applyFill="1" applyBorder="1" applyAlignment="1">
      <alignment horizontal="right" vertical="center" indent="4"/>
    </xf>
    <xf numFmtId="0" fontId="4" fillId="3" borderId="2" xfId="0" applyFont="1" applyFill="1" applyBorder="1" applyAlignment="1">
      <alignment horizontal="right" vertical="center" indent="2"/>
    </xf>
    <xf numFmtId="0" fontId="4" fillId="3" borderId="5" xfId="0" applyFont="1" applyFill="1" applyBorder="1" applyAlignment="1">
      <alignment horizontal="right" vertical="center" indent="4"/>
    </xf>
    <xf numFmtId="0" fontId="0" fillId="0" borderId="0" xfId="0"/>
    <xf numFmtId="0" fontId="7" fillId="4" borderId="11" xfId="0" applyFont="1" applyFill="1" applyBorder="1"/>
    <xf numFmtId="0" fontId="7" fillId="4" borderId="11" xfId="0" applyFont="1" applyFill="1" applyBorder="1" applyAlignment="1">
      <alignment horizontal="center"/>
    </xf>
    <xf numFmtId="0" fontId="7" fillId="4" borderId="1" xfId="0" applyFont="1" applyFill="1" applyBorder="1" applyAlignment="1">
      <alignment horizontal="center"/>
    </xf>
    <xf numFmtId="9" fontId="6" fillId="4" borderId="14" xfId="0" applyNumberFormat="1" applyFont="1" applyFill="1" applyBorder="1" applyAlignment="1">
      <alignment vertical="top" wrapText="1"/>
    </xf>
    <xf numFmtId="2" fontId="7" fillId="6" borderId="2" xfId="0" applyNumberFormat="1" applyFont="1" applyFill="1" applyBorder="1" applyAlignment="1">
      <alignment horizontal="right" vertical="center" wrapText="1" indent="4"/>
    </xf>
    <xf numFmtId="2" fontId="7" fillId="6" borderId="5" xfId="0" applyNumberFormat="1" applyFont="1" applyFill="1" applyBorder="1" applyAlignment="1">
      <alignment horizontal="right" vertical="center" wrapText="1" indent="4"/>
    </xf>
    <xf numFmtId="0" fontId="34" fillId="4" borderId="0" xfId="0" applyFont="1" applyFill="1"/>
    <xf numFmtId="165" fontId="7" fillId="4" borderId="1" xfId="2" applyNumberFormat="1" applyFont="1" applyFill="1" applyBorder="1" applyAlignment="1">
      <alignment horizontal="right" vertical="center" indent="3"/>
    </xf>
    <xf numFmtId="0" fontId="27" fillId="0" borderId="0" xfId="0" applyFont="1" applyAlignment="1">
      <alignment vertical="top"/>
    </xf>
    <xf numFmtId="9" fontId="6" fillId="4" borderId="24" xfId="1" applyFont="1" applyFill="1" applyBorder="1" applyAlignment="1">
      <alignment horizontal="right" vertical="center" indent="4"/>
    </xf>
    <xf numFmtId="9" fontId="6" fillId="4" borderId="25" xfId="1" applyFont="1" applyFill="1" applyBorder="1" applyAlignment="1">
      <alignment horizontal="right" vertical="center" indent="4"/>
    </xf>
    <xf numFmtId="0" fontId="19" fillId="11" borderId="3" xfId="0" applyFont="1" applyFill="1" applyBorder="1" applyAlignment="1">
      <alignment horizontal="left" vertical="center" wrapText="1"/>
    </xf>
    <xf numFmtId="0" fontId="26" fillId="4" borderId="0" xfId="0" applyFont="1" applyFill="1"/>
    <xf numFmtId="0" fontId="26" fillId="4" borderId="0" xfId="0" applyFont="1" applyFill="1" applyAlignment="1">
      <alignment vertical="center"/>
    </xf>
    <xf numFmtId="0" fontId="0" fillId="4" borderId="0" xfId="0" applyFill="1" applyBorder="1"/>
    <xf numFmtId="0" fontId="7" fillId="4" borderId="0" xfId="0" applyFont="1" applyFill="1" applyProtection="1">
      <protection locked="0"/>
    </xf>
    <xf numFmtId="0" fontId="0" fillId="4" borderId="0" xfId="0" applyFill="1" applyBorder="1" applyProtection="1">
      <protection locked="0"/>
    </xf>
    <xf numFmtId="0" fontId="7" fillId="0" borderId="0" xfId="0" applyFont="1" applyBorder="1" applyAlignment="1" applyProtection="1">
      <alignment vertical="top"/>
      <protection locked="0"/>
    </xf>
    <xf numFmtId="0" fontId="7" fillId="4" borderId="0" xfId="0" applyFont="1" applyFill="1" applyBorder="1" applyAlignment="1" applyProtection="1">
      <alignment vertical="top"/>
      <protection locked="0"/>
    </xf>
    <xf numFmtId="0" fontId="7" fillId="0" borderId="0" xfId="0" applyFont="1" applyAlignment="1" applyProtection="1">
      <alignment vertical="top"/>
      <protection locked="0"/>
    </xf>
    <xf numFmtId="0" fontId="3" fillId="5" borderId="2" xfId="0" applyFont="1" applyFill="1" applyBorder="1" applyAlignment="1" applyProtection="1">
      <alignment vertical="center"/>
      <protection locked="0"/>
    </xf>
    <xf numFmtId="0" fontId="7" fillId="0" borderId="0" xfId="0" applyFont="1" applyBorder="1" applyProtection="1">
      <protection locked="0"/>
    </xf>
    <xf numFmtId="0" fontId="7" fillId="4" borderId="0" xfId="0" applyFont="1" applyFill="1" applyBorder="1" applyProtection="1">
      <protection locked="0"/>
    </xf>
    <xf numFmtId="0" fontId="7" fillId="0" borderId="0" xfId="0" applyFont="1" applyProtection="1">
      <protection locked="0"/>
    </xf>
    <xf numFmtId="0" fontId="7" fillId="4" borderId="11" xfId="0" applyFont="1" applyFill="1" applyBorder="1" applyAlignment="1" applyProtection="1">
      <alignment vertical="center" wrapText="1"/>
      <protection locked="0"/>
    </xf>
    <xf numFmtId="1" fontId="7" fillId="4" borderId="0" xfId="0" applyNumberFormat="1" applyFont="1" applyFill="1" applyBorder="1" applyAlignment="1" applyProtection="1">
      <alignment horizontal="center" vertical="center" wrapText="1"/>
      <protection locked="0"/>
    </xf>
    <xf numFmtId="0" fontId="7" fillId="4" borderId="1" xfId="0" applyFont="1" applyFill="1" applyBorder="1" applyProtection="1">
      <protection locked="0"/>
    </xf>
    <xf numFmtId="0" fontId="26" fillId="4" borderId="0" xfId="0" applyFont="1" applyFill="1" applyBorder="1" applyProtection="1">
      <protection locked="0"/>
    </xf>
    <xf numFmtId="0" fontId="26" fillId="0" borderId="0" xfId="0" applyFont="1" applyBorder="1" applyProtection="1">
      <protection locked="0"/>
    </xf>
    <xf numFmtId="0" fontId="26" fillId="0" borderId="0" xfId="0" applyFont="1" applyProtection="1">
      <protection locked="0"/>
    </xf>
    <xf numFmtId="0" fontId="5" fillId="4" borderId="0" xfId="0" applyFont="1" applyFill="1" applyProtection="1">
      <protection locked="0"/>
    </xf>
    <xf numFmtId="0" fontId="4" fillId="2" borderId="4" xfId="0" applyFont="1" applyFill="1" applyBorder="1" applyAlignment="1" applyProtection="1">
      <alignment vertical="center"/>
      <protection locked="0"/>
    </xf>
    <xf numFmtId="0" fontId="28" fillId="4" borderId="14" xfId="9" applyFont="1" applyFill="1" applyBorder="1" applyAlignment="1" applyProtection="1">
      <alignment vertical="center"/>
      <protection locked="0"/>
    </xf>
    <xf numFmtId="0" fontId="6" fillId="4" borderId="0" xfId="0" applyFont="1" applyFill="1" applyProtection="1">
      <protection locked="0"/>
    </xf>
    <xf numFmtId="0" fontId="26" fillId="4" borderId="0" xfId="0" applyFont="1" applyFill="1" applyProtection="1">
      <protection locked="0"/>
    </xf>
    <xf numFmtId="0" fontId="4" fillId="3" borderId="0" xfId="0" applyFont="1" applyFill="1" applyAlignment="1" applyProtection="1">
      <alignment vertical="center"/>
      <protection locked="0"/>
    </xf>
    <xf numFmtId="0" fontId="5" fillId="0" borderId="0" xfId="0" applyFont="1" applyProtection="1">
      <protection locked="0"/>
    </xf>
    <xf numFmtId="0" fontId="7" fillId="0" borderId="0" xfId="0" applyFont="1" applyAlignment="1" applyProtection="1">
      <alignment vertical="center"/>
      <protection locked="0"/>
    </xf>
    <xf numFmtId="0" fontId="13" fillId="0" borderId="0" xfId="0" applyFont="1" applyAlignment="1" applyProtection="1">
      <alignment horizontal="right" vertical="center"/>
      <protection locked="0"/>
    </xf>
    <xf numFmtId="0" fontId="4" fillId="2" borderId="4" xfId="0" applyFont="1" applyFill="1" applyBorder="1" applyAlignment="1" applyProtection="1">
      <alignment horizontal="left" vertical="center"/>
      <protection locked="0"/>
    </xf>
    <xf numFmtId="0" fontId="36" fillId="4" borderId="0" xfId="0" applyFont="1" applyFill="1" applyProtection="1">
      <protection locked="0"/>
    </xf>
    <xf numFmtId="0" fontId="7" fillId="4" borderId="0" xfId="0" applyFont="1" applyFill="1" applyAlignment="1" applyProtection="1">
      <alignment vertical="top"/>
      <protection locked="0"/>
    </xf>
    <xf numFmtId="1" fontId="6" fillId="4" borderId="25" xfId="8" applyNumberFormat="1" applyFont="1" applyFill="1" applyBorder="1" applyAlignment="1">
      <alignment horizontal="right" vertical="center" indent="3"/>
    </xf>
    <xf numFmtId="2" fontId="6" fillId="4" borderId="24" xfId="8" applyNumberFormat="1" applyFont="1" applyFill="1" applyBorder="1" applyAlignment="1">
      <alignment horizontal="right" vertical="center" indent="4"/>
    </xf>
    <xf numFmtId="2" fontId="6" fillId="4" borderId="25" xfId="8" applyNumberFormat="1" applyFont="1" applyFill="1" applyBorder="1" applyAlignment="1">
      <alignment horizontal="right" vertical="center" indent="4"/>
    </xf>
    <xf numFmtId="169" fontId="6" fillId="6" borderId="5" xfId="0" applyNumberFormat="1" applyFont="1" applyFill="1" applyBorder="1" applyAlignment="1">
      <alignment horizontal="right" vertical="center" wrapText="1" indent="4"/>
    </xf>
    <xf numFmtId="169" fontId="6" fillId="4" borderId="25" xfId="8" applyNumberFormat="1" applyFont="1" applyFill="1" applyBorder="1" applyAlignment="1">
      <alignment horizontal="right" vertical="center" indent="4"/>
    </xf>
    <xf numFmtId="3" fontId="6" fillId="4" borderId="25" xfId="0" applyNumberFormat="1" applyFont="1" applyFill="1" applyBorder="1" applyAlignment="1">
      <alignment horizontal="right" vertical="center" indent="2"/>
    </xf>
    <xf numFmtId="0" fontId="16" fillId="10" borderId="0" xfId="0" applyFont="1" applyFill="1" applyAlignment="1">
      <alignment horizontal="left"/>
    </xf>
    <xf numFmtId="9" fontId="7" fillId="9" borderId="5" xfId="1" applyFont="1" applyFill="1" applyBorder="1" applyAlignment="1">
      <alignment horizontal="right" vertical="center" indent="3"/>
    </xf>
    <xf numFmtId="0" fontId="4" fillId="3" borderId="18" xfId="0" applyFont="1" applyFill="1" applyBorder="1" applyAlignment="1">
      <alignment horizontal="left" vertical="top" wrapText="1"/>
    </xf>
    <xf numFmtId="44" fontId="6" fillId="4" borderId="14" xfId="8" applyNumberFormat="1" applyFont="1" applyFill="1" applyBorder="1" applyAlignment="1">
      <alignment horizontal="left" vertical="top" wrapText="1"/>
    </xf>
    <xf numFmtId="9" fontId="6" fillId="4" borderId="25" xfId="1" applyFont="1" applyFill="1" applyBorder="1" applyAlignment="1">
      <alignment horizontal="right" vertical="center" wrapText="1" indent="4"/>
    </xf>
    <xf numFmtId="0" fontId="7" fillId="4" borderId="23" xfId="0" applyFont="1" applyFill="1" applyBorder="1" applyAlignment="1">
      <alignment horizontal="left" vertical="top" wrapText="1" indent="4"/>
    </xf>
    <xf numFmtId="9" fontId="7" fillId="4" borderId="24" xfId="1" applyFont="1" applyFill="1" applyBorder="1" applyAlignment="1">
      <alignment horizontal="right" vertical="top" indent="4"/>
    </xf>
    <xf numFmtId="9" fontId="6" fillId="4" borderId="24" xfId="1" applyFont="1" applyFill="1" applyBorder="1" applyAlignment="1">
      <alignment horizontal="right" vertical="top" wrapText="1" indent="4"/>
    </xf>
    <xf numFmtId="9" fontId="6" fillId="4" borderId="25" xfId="1" applyFont="1" applyFill="1" applyBorder="1" applyAlignment="1">
      <alignment horizontal="right" vertical="top" wrapText="1" indent="4"/>
    </xf>
    <xf numFmtId="171" fontId="6" fillId="4" borderId="30" xfId="1" applyNumberFormat="1" applyFont="1" applyFill="1" applyBorder="1" applyAlignment="1">
      <alignment horizontal="right" vertical="top" wrapText="1" indent="4"/>
    </xf>
    <xf numFmtId="2" fontId="6" fillId="6" borderId="5" xfId="0" applyNumberFormat="1" applyFont="1" applyFill="1" applyBorder="1" applyAlignment="1">
      <alignment horizontal="right" vertical="center" wrapText="1" indent="4"/>
    </xf>
    <xf numFmtId="0" fontId="6" fillId="12" borderId="14" xfId="0" applyFont="1" applyFill="1" applyBorder="1" applyAlignment="1">
      <alignment vertical="top" wrapText="1"/>
    </xf>
    <xf numFmtId="0" fontId="23" fillId="4" borderId="0" xfId="0" applyFont="1" applyFill="1" applyAlignment="1">
      <alignment wrapText="1"/>
    </xf>
    <xf numFmtId="0" fontId="6" fillId="4" borderId="23" xfId="0" applyFont="1" applyFill="1" applyBorder="1" applyAlignment="1">
      <alignment horizontal="left" vertical="center" wrapText="1"/>
    </xf>
    <xf numFmtId="3" fontId="6" fillId="4" borderId="24" xfId="0" applyNumberFormat="1" applyFont="1" applyFill="1" applyBorder="1" applyAlignment="1">
      <alignment horizontal="right" vertical="center" indent="4"/>
    </xf>
    <xf numFmtId="171" fontId="7" fillId="4" borderId="29" xfId="1" applyNumberFormat="1" applyFont="1" applyFill="1" applyBorder="1" applyAlignment="1">
      <alignment horizontal="right" vertical="top" indent="4"/>
    </xf>
    <xf numFmtId="171" fontId="6" fillId="4" borderId="29" xfId="1" applyNumberFormat="1" applyFont="1" applyFill="1" applyBorder="1" applyAlignment="1">
      <alignment horizontal="right" vertical="top" wrapText="1" indent="4"/>
    </xf>
    <xf numFmtId="3" fontId="7" fillId="4" borderId="26" xfId="0" applyNumberFormat="1" applyFont="1" applyFill="1" applyBorder="1" applyAlignment="1">
      <alignment horizontal="center" vertical="center"/>
    </xf>
    <xf numFmtId="0" fontId="18" fillId="4" borderId="0" xfId="0" applyFont="1" applyFill="1" applyAlignment="1">
      <alignment vertical="top" wrapText="1"/>
    </xf>
    <xf numFmtId="0" fontId="19" fillId="4" borderId="0" xfId="0" applyFont="1" applyFill="1" applyAlignment="1">
      <alignment horizontal="left" vertical="center" wrapText="1"/>
    </xf>
    <xf numFmtId="0" fontId="7" fillId="4" borderId="0" xfId="0" applyFont="1" applyFill="1" applyAlignment="1">
      <alignment vertical="center"/>
    </xf>
    <xf numFmtId="0" fontId="13" fillId="4" borderId="0" xfId="0" applyFont="1" applyFill="1" applyAlignment="1">
      <alignment horizontal="right" vertical="center"/>
    </xf>
    <xf numFmtId="0" fontId="27" fillId="4" borderId="0" xfId="0" applyFont="1" applyFill="1" applyAlignment="1">
      <alignment wrapText="1"/>
    </xf>
    <xf numFmtId="0" fontId="13" fillId="4" borderId="0" xfId="0" applyFont="1" applyFill="1" applyAlignment="1">
      <alignment vertical="center"/>
    </xf>
    <xf numFmtId="0" fontId="35" fillId="4" borderId="0" xfId="0" applyFont="1" applyFill="1"/>
    <xf numFmtId="0" fontId="3" fillId="4" borderId="0" xfId="0" applyFont="1" applyFill="1" applyAlignment="1">
      <alignment vertical="center"/>
    </xf>
    <xf numFmtId="9" fontId="7" fillId="4" borderId="0" xfId="1" applyFont="1" applyFill="1"/>
    <xf numFmtId="0" fontId="4" fillId="3" borderId="4" xfId="0" applyFont="1" applyFill="1" applyBorder="1" applyAlignment="1">
      <alignment horizontal="left" vertical="center"/>
    </xf>
    <xf numFmtId="0" fontId="3" fillId="5" borderId="6" xfId="0" applyFont="1" applyFill="1" applyBorder="1" applyAlignment="1">
      <alignment horizontal="center" vertical="center"/>
    </xf>
    <xf numFmtId="3" fontId="6" fillId="4" borderId="26" xfId="0" applyNumberFormat="1" applyFont="1" applyFill="1" applyBorder="1" applyAlignment="1">
      <alignment horizontal="right" vertical="center" indent="4"/>
    </xf>
    <xf numFmtId="0" fontId="6" fillId="4" borderId="0" xfId="0" applyFont="1" applyFill="1" applyAlignment="1">
      <alignment horizontal="right" vertical="center" wrapText="1" indent="5"/>
    </xf>
    <xf numFmtId="0" fontId="6" fillId="4" borderId="29" xfId="0" applyFont="1" applyFill="1" applyBorder="1" applyAlignment="1">
      <alignment horizontal="right" vertical="center" wrapText="1" indent="5"/>
    </xf>
    <xf numFmtId="0" fontId="6" fillId="4" borderId="30" xfId="0" applyFont="1" applyFill="1" applyBorder="1" applyAlignment="1">
      <alignment horizontal="right" vertical="center" wrapText="1" indent="5"/>
    </xf>
    <xf numFmtId="0" fontId="6" fillId="4" borderId="0" xfId="0" applyFont="1" applyFill="1" applyAlignment="1">
      <alignment horizontal="center" vertical="center"/>
    </xf>
    <xf numFmtId="0" fontId="6" fillId="4" borderId="10" xfId="0" applyFont="1" applyFill="1" applyBorder="1" applyAlignment="1">
      <alignment horizontal="center" vertical="center"/>
    </xf>
    <xf numFmtId="1" fontId="6" fillId="4" borderId="24" xfId="8" applyNumberFormat="1" applyFont="1" applyFill="1" applyBorder="1" applyAlignment="1">
      <alignment horizontal="right" vertical="center" indent="5"/>
    </xf>
    <xf numFmtId="1" fontId="6" fillId="4" borderId="25" xfId="8" applyNumberFormat="1" applyFont="1" applyFill="1" applyBorder="1" applyAlignment="1">
      <alignment horizontal="right" vertical="center" indent="5"/>
    </xf>
    <xf numFmtId="1" fontId="6" fillId="9" borderId="2" xfId="8" applyNumberFormat="1" applyFont="1" applyFill="1" applyBorder="1" applyAlignment="1">
      <alignment horizontal="right" vertical="center" indent="5"/>
    </xf>
    <xf numFmtId="1" fontId="6" fillId="9" borderId="5" xfId="8" applyNumberFormat="1" applyFont="1" applyFill="1" applyBorder="1" applyAlignment="1">
      <alignment horizontal="right" vertical="center" indent="5"/>
    </xf>
    <xf numFmtId="0" fontId="6" fillId="4" borderId="0" xfId="0" applyFont="1" applyFill="1" applyAlignment="1">
      <alignment horizontal="right" vertical="center" indent="4"/>
    </xf>
    <xf numFmtId="0" fontId="6" fillId="4" borderId="10" xfId="0" applyFont="1" applyFill="1" applyBorder="1" applyAlignment="1">
      <alignment horizontal="right" vertical="center" indent="4"/>
    </xf>
    <xf numFmtId="2" fontId="6" fillId="6" borderId="2" xfId="0" applyNumberFormat="1" applyFont="1" applyFill="1" applyBorder="1" applyAlignment="1">
      <alignment horizontal="right" vertical="center" wrapText="1" indent="4"/>
    </xf>
    <xf numFmtId="169" fontId="6" fillId="4" borderId="24" xfId="8" applyNumberFormat="1" applyFont="1" applyFill="1" applyBorder="1" applyAlignment="1">
      <alignment horizontal="right" vertical="center" indent="4"/>
    </xf>
    <xf numFmtId="169" fontId="6" fillId="6" borderId="2" xfId="0" applyNumberFormat="1" applyFont="1" applyFill="1" applyBorder="1" applyAlignment="1">
      <alignment horizontal="right" vertical="center" wrapText="1" indent="4"/>
    </xf>
    <xf numFmtId="3" fontId="7" fillId="4" borderId="24" xfId="8" applyNumberFormat="1" applyFont="1" applyFill="1" applyBorder="1" applyAlignment="1">
      <alignment horizontal="right" vertical="center" indent="3"/>
    </xf>
    <xf numFmtId="3" fontId="7" fillId="4" borderId="25" xfId="8" applyNumberFormat="1" applyFont="1" applyFill="1" applyBorder="1" applyAlignment="1">
      <alignment horizontal="right" vertical="center" indent="3"/>
    </xf>
    <xf numFmtId="0" fontId="6" fillId="4" borderId="0" xfId="0" applyFont="1" applyFill="1" applyAlignment="1">
      <alignment horizontal="right" vertical="center" indent="2"/>
    </xf>
    <xf numFmtId="0" fontId="6" fillId="4" borderId="10" xfId="0" applyFont="1" applyFill="1" applyBorder="1" applyAlignment="1">
      <alignment horizontal="right" vertical="center" indent="2"/>
    </xf>
    <xf numFmtId="3" fontId="6" fillId="4" borderId="24" xfId="0" applyNumberFormat="1" applyFont="1" applyFill="1" applyBorder="1" applyAlignment="1">
      <alignment horizontal="right" vertical="center" indent="2"/>
    </xf>
    <xf numFmtId="3" fontId="6" fillId="4" borderId="0" xfId="0" applyNumberFormat="1" applyFont="1" applyFill="1" applyAlignment="1">
      <alignment horizontal="right" vertical="center" indent="2"/>
    </xf>
    <xf numFmtId="3" fontId="6" fillId="4" borderId="10" xfId="0" applyNumberFormat="1" applyFont="1" applyFill="1" applyBorder="1" applyAlignment="1">
      <alignment horizontal="right" vertical="center" indent="2"/>
    </xf>
    <xf numFmtId="3" fontId="6" fillId="9" borderId="2" xfId="0" applyNumberFormat="1" applyFont="1" applyFill="1" applyBorder="1" applyAlignment="1">
      <alignment horizontal="right" vertical="center" indent="2"/>
    </xf>
    <xf numFmtId="3" fontId="6" fillId="9" borderId="5" xfId="0" applyNumberFormat="1" applyFont="1" applyFill="1" applyBorder="1" applyAlignment="1">
      <alignment horizontal="right" vertical="center" indent="2"/>
    </xf>
    <xf numFmtId="3" fontId="6" fillId="4" borderId="11" xfId="0" applyNumberFormat="1" applyFont="1" applyFill="1" applyBorder="1" applyAlignment="1">
      <alignment horizontal="right" vertical="center" indent="2"/>
    </xf>
    <xf numFmtId="3" fontId="6" fillId="4" borderId="12" xfId="0" applyNumberFormat="1" applyFont="1" applyFill="1" applyBorder="1" applyAlignment="1">
      <alignment horizontal="right" vertical="center" indent="2"/>
    </xf>
    <xf numFmtId="3" fontId="6" fillId="4" borderId="2" xfId="0" applyNumberFormat="1" applyFont="1" applyFill="1" applyBorder="1" applyAlignment="1">
      <alignment horizontal="right" vertical="center" indent="2"/>
    </xf>
    <xf numFmtId="3" fontId="6" fillId="4" borderId="5" xfId="0" applyNumberFormat="1" applyFont="1" applyFill="1" applyBorder="1" applyAlignment="1">
      <alignment horizontal="right" vertical="center" indent="2"/>
    </xf>
    <xf numFmtId="3" fontId="21" fillId="4" borderId="0" xfId="0" applyNumberFormat="1" applyFont="1" applyFill="1"/>
    <xf numFmtId="9" fontId="21" fillId="4" borderId="0" xfId="1" applyNumberFormat="1" applyFont="1" applyFill="1"/>
    <xf numFmtId="0" fontId="6" fillId="4" borderId="0" xfId="0" applyFont="1" applyFill="1"/>
    <xf numFmtId="0" fontId="13" fillId="4" borderId="0" xfId="0" applyFont="1" applyFill="1" applyAlignment="1">
      <alignment horizontal="right" vertical="top"/>
    </xf>
    <xf numFmtId="0" fontId="7" fillId="4" borderId="0" xfId="0" applyFont="1" applyFill="1" applyAlignment="1">
      <alignment horizontal="right" vertical="top"/>
    </xf>
    <xf numFmtId="0" fontId="7" fillId="4" borderId="0" xfId="0" applyFont="1" applyFill="1" applyAlignment="1">
      <alignment horizontal="right"/>
    </xf>
    <xf numFmtId="9" fontId="6" fillId="4" borderId="0" xfId="1" applyFont="1" applyFill="1"/>
    <xf numFmtId="164" fontId="7" fillId="4" borderId="0" xfId="0" applyNumberFormat="1" applyFont="1" applyFill="1"/>
    <xf numFmtId="167" fontId="6" fillId="4" borderId="24" xfId="0" applyNumberFormat="1" applyFont="1" applyFill="1" applyBorder="1" applyAlignment="1">
      <alignment horizontal="right" vertical="center" indent="4"/>
    </xf>
    <xf numFmtId="167" fontId="6" fillId="4" borderId="25" xfId="0" applyNumberFormat="1" applyFont="1" applyFill="1" applyBorder="1" applyAlignment="1">
      <alignment horizontal="right" vertical="center" indent="4"/>
    </xf>
    <xf numFmtId="168" fontId="6" fillId="4" borderId="24" xfId="0" applyNumberFormat="1" applyFont="1" applyFill="1" applyBorder="1" applyAlignment="1">
      <alignment horizontal="right" vertical="center" indent="4"/>
    </xf>
    <xf numFmtId="168" fontId="6" fillId="4" borderId="25" xfId="0" applyNumberFormat="1" applyFont="1" applyFill="1" applyBorder="1" applyAlignment="1">
      <alignment horizontal="right" vertical="center" indent="4"/>
    </xf>
    <xf numFmtId="4" fontId="6" fillId="4" borderId="24" xfId="0" applyNumberFormat="1" applyFont="1" applyFill="1" applyBorder="1" applyAlignment="1">
      <alignment horizontal="right" vertical="center" indent="4"/>
    </xf>
    <xf numFmtId="4" fontId="6" fillId="4" borderId="25" xfId="0" applyNumberFormat="1" applyFont="1" applyFill="1" applyBorder="1" applyAlignment="1">
      <alignment horizontal="right" vertical="center" indent="4"/>
    </xf>
    <xf numFmtId="167" fontId="6" fillId="4" borderId="33" xfId="0" applyNumberFormat="1" applyFont="1" applyFill="1" applyBorder="1" applyAlignment="1">
      <alignment horizontal="right" vertical="center" indent="4"/>
    </xf>
    <xf numFmtId="167" fontId="6" fillId="4" borderId="27" xfId="0" applyNumberFormat="1" applyFont="1" applyFill="1" applyBorder="1" applyAlignment="1">
      <alignment horizontal="right" vertical="center" indent="4"/>
    </xf>
    <xf numFmtId="170" fontId="6" fillId="4" borderId="24" xfId="0" applyNumberFormat="1" applyFont="1" applyFill="1" applyBorder="1" applyAlignment="1">
      <alignment horizontal="right" vertical="center" indent="4"/>
    </xf>
    <xf numFmtId="170" fontId="6" fillId="4" borderId="25" xfId="0" applyNumberFormat="1" applyFont="1" applyFill="1" applyBorder="1" applyAlignment="1">
      <alignment horizontal="right" vertical="center" indent="4"/>
    </xf>
    <xf numFmtId="0" fontId="13" fillId="4" borderId="0" xfId="0" applyFont="1" applyFill="1" applyAlignment="1">
      <alignment horizontal="right" vertical="center" wrapText="1"/>
    </xf>
    <xf numFmtId="0" fontId="13" fillId="4" borderId="0" xfId="0" applyFont="1" applyFill="1" applyAlignment="1">
      <alignment vertical="center" wrapText="1"/>
    </xf>
    <xf numFmtId="0" fontId="7" fillId="4" borderId="0" xfId="0" applyFont="1" applyFill="1" applyAlignment="1">
      <alignment vertical="center" wrapText="1"/>
    </xf>
    <xf numFmtId="0" fontId="27" fillId="4" borderId="0" xfId="0" applyFont="1" applyFill="1" applyAlignment="1">
      <alignment vertical="center"/>
    </xf>
    <xf numFmtId="1" fontId="6" fillId="4" borderId="24" xfId="0" applyNumberFormat="1" applyFont="1" applyFill="1" applyBorder="1" applyAlignment="1">
      <alignment horizontal="right" vertical="center" indent="4"/>
    </xf>
    <xf numFmtId="1" fontId="6" fillId="4" borderId="25" xfId="0" applyNumberFormat="1" applyFont="1" applyFill="1" applyBorder="1" applyAlignment="1">
      <alignment horizontal="right" vertical="center" indent="4"/>
    </xf>
    <xf numFmtId="0" fontId="11" fillId="5" borderId="1" xfId="0" applyFont="1" applyFill="1" applyBorder="1" applyAlignment="1">
      <alignment horizontal="right" vertical="center" indent="4"/>
    </xf>
    <xf numFmtId="0" fontId="11" fillId="5" borderId="7" xfId="0" applyFont="1" applyFill="1" applyBorder="1" applyAlignment="1">
      <alignment horizontal="right" vertical="center" indent="4"/>
    </xf>
    <xf numFmtId="167" fontId="6" fillId="9" borderId="2" xfId="0" applyNumberFormat="1" applyFont="1" applyFill="1" applyBorder="1" applyAlignment="1">
      <alignment horizontal="right" vertical="center" indent="4"/>
    </xf>
    <xf numFmtId="167" fontId="6" fillId="9" borderId="5" xfId="0" applyNumberFormat="1" applyFont="1" applyFill="1" applyBorder="1" applyAlignment="1">
      <alignment horizontal="right" vertical="center" indent="4"/>
    </xf>
    <xf numFmtId="167" fontId="6" fillId="4" borderId="10" xfId="0" applyNumberFormat="1" applyFont="1" applyFill="1" applyBorder="1" applyAlignment="1">
      <alignment horizontal="right" vertical="center" indent="4"/>
    </xf>
    <xf numFmtId="167" fontId="6" fillId="4" borderId="11" xfId="0" applyNumberFormat="1" applyFont="1" applyFill="1" applyBorder="1" applyAlignment="1">
      <alignment horizontal="right" vertical="center" indent="4"/>
    </xf>
    <xf numFmtId="167" fontId="6" fillId="4" borderId="12" xfId="0" applyNumberFormat="1" applyFont="1" applyFill="1" applyBorder="1" applyAlignment="1">
      <alignment horizontal="right" vertical="center" indent="4"/>
    </xf>
    <xf numFmtId="3" fontId="6" fillId="4" borderId="12" xfId="0" applyNumberFormat="1" applyFont="1" applyFill="1" applyBorder="1" applyAlignment="1">
      <alignment horizontal="center" vertical="center"/>
    </xf>
    <xf numFmtId="9" fontId="6" fillId="4" borderId="1" xfId="1" applyFont="1" applyFill="1" applyBorder="1" applyAlignment="1">
      <alignment horizontal="right" vertical="center" indent="4"/>
    </xf>
    <xf numFmtId="9" fontId="6" fillId="4" borderId="7" xfId="1" applyFont="1" applyFill="1" applyBorder="1" applyAlignment="1">
      <alignment horizontal="right" vertical="center" indent="4"/>
    </xf>
    <xf numFmtId="3" fontId="6" fillId="4" borderId="24" xfId="0" applyNumberFormat="1" applyFont="1" applyFill="1" applyBorder="1" applyAlignment="1">
      <alignment horizontal="right" vertical="center" indent="3"/>
    </xf>
    <xf numFmtId="3" fontId="6" fillId="0" borderId="25" xfId="0" applyNumberFormat="1" applyFont="1" applyBorder="1" applyAlignment="1">
      <alignment horizontal="right" vertical="center" indent="3"/>
    </xf>
    <xf numFmtId="0" fontId="6" fillId="4" borderId="11" xfId="0" applyFont="1" applyFill="1" applyBorder="1" applyAlignment="1">
      <alignment vertical="center" wrapText="1"/>
    </xf>
    <xf numFmtId="1" fontId="6" fillId="4" borderId="11" xfId="0" applyNumberFormat="1" applyFont="1" applyFill="1" applyBorder="1" applyAlignment="1">
      <alignment horizontal="center" vertical="center" wrapText="1"/>
    </xf>
    <xf numFmtId="0" fontId="13" fillId="4" borderId="0" xfId="0" applyFont="1" applyFill="1" applyAlignment="1">
      <alignment horizontal="right" indent="1"/>
    </xf>
    <xf numFmtId="1" fontId="7" fillId="4" borderId="0" xfId="0" applyNumberFormat="1" applyFont="1" applyFill="1" applyAlignment="1">
      <alignment horizontal="center" vertical="center" wrapText="1"/>
    </xf>
    <xf numFmtId="166" fontId="7" fillId="4" borderId="0" xfId="8" applyNumberFormat="1" applyFont="1" applyFill="1"/>
    <xf numFmtId="166" fontId="7" fillId="4" borderId="0" xfId="0" applyNumberFormat="1" applyFont="1" applyFill="1"/>
    <xf numFmtId="43" fontId="6" fillId="4" borderId="0" xfId="8" applyFont="1" applyFill="1"/>
    <xf numFmtId="1" fontId="7" fillId="4" borderId="0" xfId="0" applyNumberFormat="1" applyFont="1" applyFill="1"/>
    <xf numFmtId="0" fontId="37" fillId="4" borderId="0" xfId="0" applyFont="1" applyFill="1" applyAlignment="1">
      <alignment vertical="center" wrapText="1"/>
    </xf>
    <xf numFmtId="0" fontId="22" fillId="4" borderId="0" xfId="0" applyFont="1" applyFill="1" applyAlignment="1">
      <alignment vertical="center" wrapText="1"/>
    </xf>
    <xf numFmtId="0" fontId="18" fillId="4" borderId="0" xfId="0" applyFont="1" applyFill="1" applyAlignment="1">
      <alignment vertical="center" wrapText="1"/>
    </xf>
    <xf numFmtId="9" fontId="7" fillId="4" borderId="0" xfId="0" applyNumberFormat="1" applyFont="1" applyFill="1"/>
    <xf numFmtId="0" fontId="20" fillId="4" borderId="0" xfId="0" applyFont="1" applyFill="1"/>
    <xf numFmtId="0" fontId="6" fillId="4" borderId="23" xfId="0" applyFont="1" applyFill="1" applyBorder="1" applyAlignment="1">
      <alignment horizontal="left" vertical="center" wrapText="1" indent="4"/>
    </xf>
    <xf numFmtId="9" fontId="6" fillId="4" borderId="24" xfId="1" applyFont="1" applyFill="1" applyBorder="1" applyAlignment="1">
      <alignment horizontal="right" vertical="center" indent="3"/>
    </xf>
    <xf numFmtId="9" fontId="6" fillId="4" borderId="25" xfId="1" applyFont="1" applyFill="1" applyBorder="1" applyAlignment="1">
      <alignment horizontal="right" vertical="center" indent="3"/>
    </xf>
    <xf numFmtId="0" fontId="6" fillId="4" borderId="28" xfId="0" applyFont="1" applyFill="1" applyBorder="1" applyAlignment="1">
      <alignment horizontal="left" vertical="center" wrapText="1" indent="4"/>
    </xf>
    <xf numFmtId="9" fontId="6" fillId="4" borderId="29" xfId="1" applyFont="1" applyFill="1" applyBorder="1" applyAlignment="1">
      <alignment horizontal="right" vertical="center" indent="3"/>
    </xf>
    <xf numFmtId="9" fontId="6" fillId="4" borderId="30" xfId="1" applyFont="1" applyFill="1" applyBorder="1" applyAlignment="1">
      <alignment horizontal="right" vertical="center" indent="3"/>
    </xf>
    <xf numFmtId="0" fontId="6" fillId="4" borderId="6" xfId="0" applyFont="1" applyFill="1" applyBorder="1" applyAlignment="1">
      <alignment horizontal="left" vertical="center" wrapText="1"/>
    </xf>
    <xf numFmtId="0" fontId="6" fillId="4" borderId="1" xfId="0" applyFont="1" applyFill="1" applyBorder="1" applyAlignment="1">
      <alignment horizontal="left" vertical="center" wrapText="1" indent="1"/>
    </xf>
    <xf numFmtId="3" fontId="6" fillId="4" borderId="1" xfId="0" applyNumberFormat="1" applyFont="1" applyFill="1" applyBorder="1" applyAlignment="1">
      <alignment horizontal="center" vertical="center"/>
    </xf>
    <xf numFmtId="3" fontId="6" fillId="4" borderId="7" xfId="0" applyNumberFormat="1" applyFont="1" applyFill="1" applyBorder="1" applyAlignment="1">
      <alignment horizontal="center" vertical="center"/>
    </xf>
    <xf numFmtId="0" fontId="11" fillId="6" borderId="4" xfId="0" applyFont="1" applyFill="1" applyBorder="1" applyAlignment="1">
      <alignment vertical="center"/>
    </xf>
    <xf numFmtId="0" fontId="6" fillId="6" borderId="2" xfId="0" applyFont="1" applyFill="1" applyBorder="1" applyAlignment="1">
      <alignment horizontal="right" vertical="center" indent="4"/>
    </xf>
    <xf numFmtId="0" fontId="6" fillId="6" borderId="5" xfId="0" applyFont="1" applyFill="1" applyBorder="1" applyAlignment="1">
      <alignment horizontal="right" vertical="center" indent="4"/>
    </xf>
    <xf numFmtId="0" fontId="40" fillId="4" borderId="9" xfId="0" applyFont="1" applyFill="1" applyBorder="1" applyAlignment="1">
      <alignment horizontal="left" vertical="center" indent="2"/>
    </xf>
    <xf numFmtId="1" fontId="6" fillId="4" borderId="24" xfId="8" applyNumberFormat="1" applyFont="1" applyFill="1" applyBorder="1" applyAlignment="1">
      <alignment horizontal="right" vertical="center" indent="3"/>
    </xf>
    <xf numFmtId="1" fontId="6" fillId="9" borderId="2" xfId="8" applyNumberFormat="1" applyFont="1" applyFill="1" applyBorder="1" applyAlignment="1">
      <alignment horizontal="right" vertical="center" indent="3"/>
    </xf>
    <xf numFmtId="1" fontId="6" fillId="9" borderId="5" xfId="8" applyNumberFormat="1" applyFont="1" applyFill="1" applyBorder="1" applyAlignment="1">
      <alignment horizontal="right" vertical="center" indent="3"/>
    </xf>
    <xf numFmtId="0" fontId="6" fillId="4" borderId="9" xfId="0" applyFont="1" applyFill="1" applyBorder="1" applyAlignment="1">
      <alignment horizontal="left" vertical="center" wrapText="1"/>
    </xf>
    <xf numFmtId="0" fontId="6" fillId="4" borderId="0" xfId="0" applyFont="1" applyFill="1" applyAlignment="1">
      <alignment horizontal="left" vertical="center" wrapText="1" indent="1"/>
    </xf>
    <xf numFmtId="3" fontId="6" fillId="4" borderId="0" xfId="0" applyNumberFormat="1" applyFont="1" applyFill="1" applyAlignment="1">
      <alignment horizontal="center" vertical="center"/>
    </xf>
    <xf numFmtId="0" fontId="6" fillId="4" borderId="0" xfId="0" applyFont="1" applyFill="1" applyAlignment="1">
      <alignment horizontal="center" vertical="center" wrapText="1"/>
    </xf>
    <xf numFmtId="1" fontId="6" fillId="4" borderId="11" xfId="0" applyNumberFormat="1" applyFont="1" applyFill="1" applyBorder="1" applyAlignment="1">
      <alignment horizontal="right" vertical="center" wrapText="1"/>
    </xf>
    <xf numFmtId="165" fontId="6" fillId="4" borderId="24" xfId="2" applyNumberFormat="1" applyFont="1" applyFill="1" applyBorder="1" applyAlignment="1">
      <alignment horizontal="right" vertical="center" indent="3"/>
    </xf>
    <xf numFmtId="0" fontId="41" fillId="4" borderId="0" xfId="0" applyFont="1" applyFill="1" applyAlignment="1">
      <alignment horizontal="left" vertical="center"/>
    </xf>
    <xf numFmtId="0" fontId="19" fillId="4" borderId="0" xfId="0" applyFont="1" applyFill="1" applyAlignment="1">
      <alignment vertical="center" wrapText="1"/>
    </xf>
    <xf numFmtId="0" fontId="4" fillId="3" borderId="4" xfId="0" applyFont="1" applyFill="1" applyBorder="1" applyAlignment="1">
      <alignment vertical="center"/>
    </xf>
    <xf numFmtId="0" fontId="4" fillId="3" borderId="2" xfId="0" applyFont="1" applyFill="1" applyBorder="1" applyAlignment="1">
      <alignment vertical="center"/>
    </xf>
    <xf numFmtId="0" fontId="4" fillId="3" borderId="5" xfId="0" applyFont="1" applyFill="1" applyBorder="1" applyAlignment="1">
      <alignment vertical="center"/>
    </xf>
    <xf numFmtId="0" fontId="7" fillId="4" borderId="8" xfId="0" applyFont="1" applyFill="1" applyBorder="1"/>
    <xf numFmtId="0" fontId="7" fillId="4" borderId="12" xfId="0" applyFont="1" applyFill="1" applyBorder="1" applyAlignment="1">
      <alignment horizontal="center"/>
    </xf>
    <xf numFmtId="0" fontId="8" fillId="4" borderId="9" xfId="0" applyFont="1" applyFill="1" applyBorder="1"/>
    <xf numFmtId="0" fontId="7" fillId="4" borderId="10" xfId="0" applyFont="1" applyFill="1" applyBorder="1" applyAlignment="1">
      <alignment horizontal="center"/>
    </xf>
    <xf numFmtId="0" fontId="7" fillId="4" borderId="9" xfId="0" applyFont="1" applyFill="1" applyBorder="1"/>
    <xf numFmtId="0" fontId="7" fillId="4" borderId="6" xfId="0" applyFont="1" applyFill="1" applyBorder="1"/>
    <xf numFmtId="0" fontId="7" fillId="4" borderId="7" xfId="0" applyFont="1" applyFill="1" applyBorder="1" applyAlignment="1">
      <alignment horizontal="center"/>
    </xf>
    <xf numFmtId="164" fontId="7" fillId="4" borderId="0" xfId="0" applyNumberFormat="1" applyFont="1" applyFill="1" applyBorder="1" applyAlignment="1">
      <alignment horizontal="right" vertical="center" indent="4"/>
    </xf>
    <xf numFmtId="0" fontId="42" fillId="0" borderId="0" xfId="0" applyFont="1"/>
    <xf numFmtId="0" fontId="42" fillId="4" borderId="0" xfId="0" applyFont="1" applyFill="1"/>
    <xf numFmtId="0" fontId="43" fillId="4" borderId="0" xfId="0" applyFont="1" applyFill="1"/>
    <xf numFmtId="0" fontId="43" fillId="4" borderId="0" xfId="0" applyFont="1" applyFill="1" applyAlignment="1">
      <alignment horizontal="right" indent="1"/>
    </xf>
    <xf numFmtId="0" fontId="18" fillId="4" borderId="0" xfId="0" applyFont="1" applyFill="1" applyAlignment="1">
      <alignment horizontal="right" indent="1"/>
    </xf>
    <xf numFmtId="0" fontId="18" fillId="4" borderId="0" xfId="0" applyFont="1" applyFill="1"/>
    <xf numFmtId="171" fontId="7" fillId="4" borderId="30" xfId="1" applyNumberFormat="1" applyFont="1" applyFill="1" applyBorder="1" applyAlignment="1">
      <alignment horizontal="right" vertical="center" indent="3"/>
    </xf>
    <xf numFmtId="171" fontId="7" fillId="4" borderId="26" xfId="1" applyNumberFormat="1" applyFont="1" applyFill="1" applyBorder="1" applyAlignment="1">
      <alignment horizontal="right" vertical="center" indent="3"/>
    </xf>
    <xf numFmtId="171" fontId="7" fillId="4" borderId="27" xfId="1" applyNumberFormat="1" applyFont="1" applyFill="1" applyBorder="1" applyAlignment="1">
      <alignment horizontal="right" vertical="center" indent="3"/>
    </xf>
    <xf numFmtId="171" fontId="7" fillId="6" borderId="5" xfId="1" applyNumberFormat="1" applyFont="1" applyFill="1" applyBorder="1" applyAlignment="1">
      <alignment horizontal="right" vertical="center" indent="3"/>
    </xf>
    <xf numFmtId="171" fontId="7" fillId="4" borderId="12" xfId="1" applyNumberFormat="1" applyFont="1" applyFill="1" applyBorder="1" applyAlignment="1">
      <alignment horizontal="right" vertical="center" indent="3"/>
    </xf>
    <xf numFmtId="167" fontId="7" fillId="6" borderId="4" xfId="8" applyNumberFormat="1" applyFont="1" applyFill="1" applyBorder="1" applyAlignment="1">
      <alignment horizontal="right" vertical="center" indent="3"/>
    </xf>
    <xf numFmtId="167" fontId="7" fillId="4" borderId="8" xfId="8" applyNumberFormat="1" applyFont="1" applyFill="1" applyBorder="1" applyAlignment="1">
      <alignment horizontal="right" vertical="center" indent="3"/>
    </xf>
    <xf numFmtId="167" fontId="7" fillId="9" borderId="4" xfId="8" applyNumberFormat="1" applyFont="1" applyFill="1" applyBorder="1" applyAlignment="1">
      <alignment horizontal="right" vertical="center" indent="3"/>
    </xf>
    <xf numFmtId="3" fontId="7" fillId="4" borderId="5" xfId="0" applyNumberFormat="1" applyFont="1" applyFill="1" applyBorder="1" applyAlignment="1">
      <alignment horizontal="right" vertical="center" indent="4"/>
    </xf>
    <xf numFmtId="3" fontId="7" fillId="4" borderId="1" xfId="0" applyNumberFormat="1" applyFont="1" applyFill="1" applyBorder="1" applyAlignment="1">
      <alignment horizontal="right" vertical="center" indent="4"/>
    </xf>
    <xf numFmtId="164" fontId="7" fillId="4" borderId="31" xfId="8" applyNumberFormat="1" applyFont="1" applyFill="1" applyBorder="1" applyAlignment="1">
      <alignment horizontal="right" vertical="center" indent="3"/>
    </xf>
    <xf numFmtId="164" fontId="7" fillId="4" borderId="32" xfId="8" applyNumberFormat="1" applyFont="1" applyFill="1" applyBorder="1" applyAlignment="1">
      <alignment horizontal="right" vertical="center" indent="3"/>
    </xf>
    <xf numFmtId="164" fontId="7" fillId="4" borderId="28" xfId="8" applyNumberFormat="1" applyFont="1" applyFill="1" applyBorder="1" applyAlignment="1">
      <alignment horizontal="right" vertical="center" indent="3"/>
    </xf>
    <xf numFmtId="0" fontId="7" fillId="4" borderId="29" xfId="0" applyFont="1" applyFill="1" applyBorder="1" applyAlignment="1">
      <alignment horizontal="right" vertical="center" wrapText="1" indent="4"/>
    </xf>
    <xf numFmtId="3" fontId="7" fillId="4" borderId="29" xfId="0" applyNumberFormat="1" applyFont="1" applyFill="1" applyBorder="1" applyAlignment="1">
      <alignment horizontal="right" vertical="center" indent="4"/>
    </xf>
    <xf numFmtId="3" fontId="7" fillId="4" borderId="0" xfId="0" applyNumberFormat="1" applyFont="1" applyFill="1" applyBorder="1" applyAlignment="1">
      <alignment horizontal="center" vertical="center"/>
    </xf>
    <xf numFmtId="9" fontId="6" fillId="4" borderId="0" xfId="1" applyFont="1" applyFill="1" applyBorder="1" applyAlignment="1">
      <alignment horizontal="right" vertical="center" indent="4"/>
    </xf>
    <xf numFmtId="9" fontId="6" fillId="4" borderId="10" xfId="1" applyFont="1" applyFill="1" applyBorder="1" applyAlignment="1">
      <alignment horizontal="right" vertical="center" indent="4"/>
    </xf>
    <xf numFmtId="0" fontId="7" fillId="4" borderId="32" xfId="0" applyFont="1" applyFill="1" applyBorder="1" applyAlignment="1">
      <alignment horizontal="left" vertical="top" wrapText="1" indent="4"/>
    </xf>
    <xf numFmtId="9" fontId="7" fillId="4" borderId="33" xfId="1" applyFont="1" applyFill="1" applyBorder="1" applyAlignment="1">
      <alignment horizontal="right" vertical="top" indent="4"/>
    </xf>
    <xf numFmtId="9" fontId="6" fillId="4" borderId="33" xfId="1" applyFont="1" applyFill="1" applyBorder="1" applyAlignment="1">
      <alignment horizontal="right" vertical="top" wrapText="1" indent="4"/>
    </xf>
    <xf numFmtId="9" fontId="6" fillId="4" borderId="27" xfId="1" applyFont="1" applyFill="1" applyBorder="1" applyAlignment="1">
      <alignment horizontal="right" vertical="top" wrapText="1" indent="4"/>
    </xf>
    <xf numFmtId="0" fontId="7" fillId="4" borderId="32" xfId="0" applyFont="1" applyFill="1" applyBorder="1" applyAlignment="1">
      <alignment horizontal="left" vertical="center" wrapText="1" indent="4"/>
    </xf>
    <xf numFmtId="9" fontId="7" fillId="4" borderId="33" xfId="1" applyFont="1" applyFill="1" applyBorder="1" applyAlignment="1">
      <alignment horizontal="right" vertical="center" indent="4"/>
    </xf>
    <xf numFmtId="0" fontId="6" fillId="4" borderId="32" xfId="0" applyFont="1" applyFill="1" applyBorder="1" applyAlignment="1">
      <alignment horizontal="left" vertical="top" wrapText="1" indent="4"/>
    </xf>
    <xf numFmtId="9" fontId="6" fillId="4" borderId="33" xfId="1" applyFont="1" applyFill="1" applyBorder="1" applyAlignment="1">
      <alignment horizontal="right" vertical="top" indent="4"/>
    </xf>
    <xf numFmtId="3" fontId="7" fillId="4" borderId="0" xfId="0" applyNumberFormat="1" applyFont="1" applyFill="1" applyBorder="1" applyAlignment="1">
      <alignment horizontal="right" vertical="center" indent="4"/>
    </xf>
    <xf numFmtId="0" fontId="6" fillId="4" borderId="16" xfId="8" applyNumberFormat="1" applyFont="1" applyFill="1" applyBorder="1" applyAlignment="1">
      <alignment horizontal="left" vertical="top" wrapText="1"/>
    </xf>
    <xf numFmtId="44" fontId="6" fillId="4" borderId="16" xfId="8" applyNumberFormat="1" applyFont="1" applyFill="1" applyBorder="1" applyAlignment="1">
      <alignment horizontal="left" vertical="top" wrapText="1"/>
    </xf>
    <xf numFmtId="3" fontId="7" fillId="4" borderId="0" xfId="0" applyNumberFormat="1" applyFont="1" applyFill="1"/>
    <xf numFmtId="166" fontId="21" fillId="4" borderId="0" xfId="8" applyNumberFormat="1" applyFont="1" applyFill="1"/>
    <xf numFmtId="44" fontId="6" fillId="4" borderId="15" xfId="8" applyNumberFormat="1" applyFont="1" applyFill="1" applyBorder="1" applyAlignment="1">
      <alignment vertical="top" wrapText="1"/>
    </xf>
    <xf numFmtId="0" fontId="6" fillId="4" borderId="15" xfId="0" applyFont="1" applyFill="1" applyBorder="1" applyAlignment="1">
      <alignment vertical="top" wrapText="1"/>
    </xf>
    <xf numFmtId="0" fontId="6" fillId="4" borderId="14" xfId="8" applyNumberFormat="1" applyFont="1" applyFill="1" applyBorder="1" applyAlignment="1">
      <alignment horizontal="left" vertical="top" wrapText="1"/>
    </xf>
    <xf numFmtId="0" fontId="7" fillId="4" borderId="14" xfId="0" applyFont="1" applyFill="1" applyBorder="1" applyAlignment="1">
      <alignment horizontal="left" vertical="top" wrapText="1"/>
    </xf>
    <xf numFmtId="0" fontId="6" fillId="13" borderId="14" xfId="8" applyNumberFormat="1" applyFont="1" applyFill="1" applyBorder="1" applyAlignment="1">
      <alignment vertical="top" wrapText="1"/>
    </xf>
    <xf numFmtId="44" fontId="6" fillId="13" borderId="14" xfId="8" applyNumberFormat="1" applyFont="1" applyFill="1" applyBorder="1" applyAlignment="1">
      <alignment vertical="top" wrapText="1"/>
    </xf>
    <xf numFmtId="0" fontId="6" fillId="13" borderId="15" xfId="8" applyNumberFormat="1" applyFont="1" applyFill="1" applyBorder="1" applyAlignment="1">
      <alignment vertical="top" wrapText="1"/>
    </xf>
    <xf numFmtId="0" fontId="6" fillId="13" borderId="15" xfId="8" applyNumberFormat="1" applyFont="1" applyFill="1" applyBorder="1" applyAlignment="1">
      <alignment vertical="top"/>
    </xf>
    <xf numFmtId="0" fontId="6" fillId="13" borderId="14" xfId="0" applyFont="1" applyFill="1" applyBorder="1" applyAlignment="1">
      <alignment vertical="top" wrapText="1"/>
    </xf>
    <xf numFmtId="0" fontId="7" fillId="13" borderId="14" xfId="0" applyFont="1" applyFill="1" applyBorder="1" applyAlignment="1">
      <alignment vertical="top" wrapText="1"/>
    </xf>
    <xf numFmtId="0" fontId="3" fillId="13" borderId="16" xfId="0" applyFont="1" applyFill="1" applyBorder="1" applyAlignment="1">
      <alignment vertical="top" wrapText="1"/>
    </xf>
    <xf numFmtId="44" fontId="6" fillId="13" borderId="15" xfId="8" applyNumberFormat="1" applyFont="1" applyFill="1" applyBorder="1" applyAlignment="1">
      <alignment vertical="top" wrapText="1"/>
    </xf>
    <xf numFmtId="0" fontId="6" fillId="13" borderId="15" xfId="0" applyFont="1" applyFill="1" applyBorder="1" applyAlignment="1">
      <alignment vertical="top" wrapText="1"/>
    </xf>
    <xf numFmtId="37" fontId="7" fillId="5" borderId="2" xfId="8" applyNumberFormat="1" applyFont="1" applyFill="1" applyBorder="1" applyAlignment="1">
      <alignment horizontal="right" vertical="center" indent="4"/>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48" fillId="4" borderId="0" xfId="0" applyFont="1" applyFill="1"/>
    <xf numFmtId="0" fontId="7" fillId="4" borderId="23" xfId="0" applyFont="1" applyFill="1" applyBorder="1" applyAlignment="1">
      <alignment vertical="center" wrapText="1"/>
    </xf>
    <xf numFmtId="0" fontId="7" fillId="9" borderId="23" xfId="0" applyFont="1" applyFill="1" applyBorder="1" applyAlignment="1">
      <alignment vertical="center" wrapText="1"/>
    </xf>
    <xf numFmtId="9" fontId="7" fillId="9" borderId="1" xfId="1" applyNumberFormat="1" applyFont="1" applyFill="1" applyBorder="1" applyAlignment="1">
      <alignment horizontal="right" vertical="center" indent="4"/>
    </xf>
    <xf numFmtId="9" fontId="7" fillId="9" borderId="7" xfId="1" applyNumberFormat="1" applyFont="1" applyFill="1" applyBorder="1" applyAlignment="1">
      <alignment horizontal="right" vertical="center" indent="4"/>
    </xf>
    <xf numFmtId="9" fontId="7" fillId="9" borderId="1" xfId="1" applyFont="1" applyFill="1" applyBorder="1" applyAlignment="1">
      <alignment horizontal="center" vertical="center"/>
    </xf>
    <xf numFmtId="9" fontId="7" fillId="9" borderId="1" xfId="1" applyFont="1" applyFill="1" applyBorder="1" applyAlignment="1">
      <alignment horizontal="right" vertical="center" indent="4"/>
    </xf>
    <xf numFmtId="9" fontId="7" fillId="9" borderId="7" xfId="1" applyFont="1" applyFill="1" applyBorder="1" applyAlignment="1">
      <alignment horizontal="right" vertical="center" indent="4"/>
    </xf>
    <xf numFmtId="0" fontId="6" fillId="4" borderId="0" xfId="0" applyFont="1" applyFill="1" applyAlignment="1">
      <alignment vertical="top"/>
    </xf>
    <xf numFmtId="0" fontId="4" fillId="3" borderId="8" xfId="0" applyFont="1" applyFill="1" applyBorder="1" applyAlignment="1">
      <alignment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vertical="center"/>
    </xf>
    <xf numFmtId="0" fontId="4" fillId="3" borderId="0" xfId="0" applyFont="1" applyFill="1" applyBorder="1" applyAlignment="1">
      <alignment vertical="center"/>
    </xf>
    <xf numFmtId="0" fontId="7" fillId="4" borderId="6" xfId="0" applyFont="1" applyFill="1" applyBorder="1" applyAlignment="1">
      <alignment horizontal="left" vertical="center" wrapText="1" indent="4"/>
    </xf>
    <xf numFmtId="165" fontId="7" fillId="4" borderId="7" xfId="2" applyNumberFormat="1" applyFont="1" applyFill="1" applyBorder="1" applyAlignment="1">
      <alignment horizontal="right" vertical="center" indent="3"/>
    </xf>
    <xf numFmtId="0" fontId="7" fillId="4" borderId="0" xfId="0" applyFont="1" applyFill="1" applyBorder="1" applyAlignment="1">
      <alignment horizontal="center" vertical="center" wrapText="1"/>
    </xf>
    <xf numFmtId="0" fontId="7" fillId="4" borderId="6" xfId="0" applyFont="1" applyFill="1" applyBorder="1" applyAlignment="1">
      <alignment horizontal="left" vertical="center" wrapText="1" indent="1"/>
    </xf>
    <xf numFmtId="3" fontId="7" fillId="4" borderId="1" xfId="8" applyNumberFormat="1" applyFont="1" applyFill="1" applyBorder="1" applyAlignment="1">
      <alignment horizontal="right" vertical="center" indent="3"/>
    </xf>
    <xf numFmtId="3" fontId="7" fillId="4" borderId="7" xfId="8" applyNumberFormat="1" applyFont="1" applyFill="1" applyBorder="1" applyAlignment="1">
      <alignment horizontal="right" vertical="center" indent="3"/>
    </xf>
    <xf numFmtId="0" fontId="6" fillId="4" borderId="0" xfId="0" applyFont="1" applyFill="1" applyBorder="1" applyAlignment="1">
      <alignment horizontal="right" vertical="center" indent="4"/>
    </xf>
    <xf numFmtId="167" fontId="6" fillId="4" borderId="0" xfId="0" applyNumberFormat="1" applyFont="1" applyFill="1" applyBorder="1" applyAlignment="1">
      <alignment horizontal="right" vertical="center" indent="4"/>
    </xf>
    <xf numFmtId="165" fontId="7" fillId="4" borderId="29" xfId="2" applyNumberFormat="1" applyFont="1" applyFill="1" applyBorder="1" applyAlignment="1">
      <alignment horizontal="right" vertical="center" indent="3"/>
    </xf>
    <xf numFmtId="165" fontId="7" fillId="4" borderId="30" xfId="2" applyNumberFormat="1" applyFont="1" applyFill="1" applyBorder="1" applyAlignment="1">
      <alignment horizontal="right" vertical="center" indent="3"/>
    </xf>
    <xf numFmtId="0" fontId="6" fillId="4" borderId="14" xfId="0" applyFont="1" applyFill="1" applyBorder="1" applyAlignment="1">
      <alignment horizontal="center" vertical="top" wrapText="1"/>
    </xf>
    <xf numFmtId="0" fontId="6" fillId="4" borderId="16"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5" borderId="2" xfId="0" applyFont="1" applyFill="1" applyBorder="1" applyAlignment="1">
      <alignment vertical="center"/>
    </xf>
    <xf numFmtId="0" fontId="6" fillId="4" borderId="14" xfId="0" applyFont="1" applyFill="1" applyBorder="1" applyAlignment="1">
      <alignment vertical="top"/>
    </xf>
    <xf numFmtId="0" fontId="6" fillId="4" borderId="16" xfId="0" applyFont="1" applyFill="1" applyBorder="1" applyAlignment="1">
      <alignment vertical="top" wrapText="1"/>
    </xf>
    <xf numFmtId="0" fontId="6" fillId="4" borderId="13" xfId="0" applyFont="1" applyFill="1" applyBorder="1" applyAlignment="1">
      <alignment vertical="top" wrapText="1"/>
    </xf>
    <xf numFmtId="0" fontId="6" fillId="4" borderId="16" xfId="0" applyFont="1" applyFill="1" applyBorder="1" applyAlignment="1">
      <alignment vertical="top"/>
    </xf>
    <xf numFmtId="0" fontId="6" fillId="4" borderId="0" xfId="0" applyFont="1" applyFill="1" applyAlignment="1">
      <alignment vertical="center" wrapText="1"/>
    </xf>
    <xf numFmtId="0" fontId="45" fillId="4" borderId="0" xfId="0" applyFont="1" applyFill="1"/>
    <xf numFmtId="0" fontId="4" fillId="3" borderId="34" xfId="0" applyFont="1" applyFill="1" applyBorder="1" applyAlignment="1">
      <alignment vertical="center"/>
    </xf>
    <xf numFmtId="0" fontId="4" fillId="3" borderId="40" xfId="0" applyFont="1" applyFill="1" applyBorder="1" applyAlignment="1">
      <alignment vertical="center"/>
    </xf>
    <xf numFmtId="0" fontId="7" fillId="4" borderId="0" xfId="0" applyFont="1" applyFill="1" applyBorder="1" applyAlignment="1">
      <alignment vertical="top"/>
    </xf>
    <xf numFmtId="0" fontId="7" fillId="0" borderId="0" xfId="0" applyFont="1" applyBorder="1" applyAlignment="1">
      <alignment vertical="top"/>
    </xf>
    <xf numFmtId="0" fontId="7" fillId="0" borderId="0" xfId="0" applyFont="1" applyBorder="1"/>
    <xf numFmtId="0" fontId="7" fillId="0" borderId="39" xfId="0" applyFont="1" applyBorder="1" applyAlignment="1">
      <alignment vertical="top" wrapText="1"/>
    </xf>
    <xf numFmtId="0" fontId="7" fillId="4" borderId="39" xfId="0" applyFont="1" applyFill="1" applyBorder="1" applyAlignment="1">
      <alignment horizontal="left" vertical="top" wrapText="1"/>
    </xf>
    <xf numFmtId="0" fontId="7" fillId="0" borderId="39" xfId="0" applyFont="1" applyBorder="1" applyAlignment="1">
      <alignment horizontal="left" vertical="top" wrapText="1"/>
    </xf>
    <xf numFmtId="0" fontId="3" fillId="5" borderId="20" xfId="0" applyFont="1" applyFill="1" applyBorder="1" applyAlignment="1">
      <alignment horizontal="left" vertical="center" wrapText="1" indent="1"/>
    </xf>
    <xf numFmtId="0" fontId="26" fillId="4" borderId="0" xfId="0" applyFont="1" applyFill="1" applyBorder="1"/>
    <xf numFmtId="0" fontId="7" fillId="4" borderId="0" xfId="0" applyFont="1" applyFill="1" applyBorder="1" applyAlignment="1">
      <alignment horizontal="left" vertical="center" wrapText="1" indent="4"/>
    </xf>
    <xf numFmtId="3" fontId="10" fillId="4" borderId="10" xfId="0" applyNumberFormat="1" applyFont="1" applyFill="1" applyBorder="1" applyAlignment="1">
      <alignment horizontal="right" vertical="center" indent="4"/>
    </xf>
    <xf numFmtId="0" fontId="7" fillId="4" borderId="4" xfId="0" applyFont="1" applyFill="1" applyBorder="1" applyAlignment="1">
      <alignment horizontal="left" vertical="center" wrapText="1" indent="2"/>
    </xf>
    <xf numFmtId="3" fontId="7" fillId="4" borderId="5" xfId="0" applyNumberFormat="1" applyFont="1" applyFill="1" applyBorder="1" applyAlignment="1">
      <alignment horizontal="right" vertical="center" indent="6"/>
    </xf>
    <xf numFmtId="3" fontId="7" fillId="5" borderId="2" xfId="0" applyNumberFormat="1" applyFont="1" applyFill="1" applyBorder="1" applyAlignment="1">
      <alignment horizontal="right" vertical="center" indent="4"/>
    </xf>
    <xf numFmtId="3" fontId="7" fillId="5" borderId="5" xfId="0" applyNumberFormat="1" applyFont="1" applyFill="1" applyBorder="1" applyAlignment="1">
      <alignment horizontal="right" vertical="center" indent="4"/>
    </xf>
    <xf numFmtId="0" fontId="4" fillId="2" borderId="41" xfId="0" applyFont="1" applyFill="1" applyBorder="1" applyAlignment="1">
      <alignment vertical="center"/>
    </xf>
    <xf numFmtId="0" fontId="6" fillId="4" borderId="42" xfId="8" applyNumberFormat="1" applyFont="1" applyFill="1" applyBorder="1" applyAlignment="1">
      <alignment vertical="top" wrapText="1"/>
    </xf>
    <xf numFmtId="0" fontId="6" fillId="4" borderId="43" xfId="0" applyFont="1" applyFill="1" applyBorder="1" applyAlignment="1">
      <alignment vertical="top" wrapText="1"/>
    </xf>
    <xf numFmtId="0" fontId="6" fillId="13" borderId="42" xfId="8" applyNumberFormat="1" applyFont="1" applyFill="1" applyBorder="1" applyAlignment="1">
      <alignment vertical="top" wrapText="1"/>
    </xf>
    <xf numFmtId="0" fontId="6" fillId="13" borderId="42" xfId="8" applyNumberFormat="1" applyFont="1" applyFill="1" applyBorder="1" applyAlignment="1">
      <alignment vertical="top"/>
    </xf>
    <xf numFmtId="0" fontId="6" fillId="4" borderId="43" xfId="8" applyNumberFormat="1" applyFont="1" applyFill="1" applyBorder="1" applyAlignment="1">
      <alignment horizontal="left" vertical="top" wrapText="1"/>
    </xf>
    <xf numFmtId="0" fontId="6" fillId="13" borderId="43" xfId="0" applyFont="1" applyFill="1" applyBorder="1" applyAlignment="1">
      <alignment vertical="top" wrapText="1"/>
    </xf>
    <xf numFmtId="0" fontId="7" fillId="13" borderId="43" xfId="0" applyFont="1" applyFill="1" applyBorder="1" applyAlignment="1">
      <alignment vertical="top" wrapText="1"/>
    </xf>
    <xf numFmtId="0" fontId="6" fillId="4" borderId="42" xfId="0" applyFont="1" applyFill="1" applyBorder="1" applyAlignment="1">
      <alignment vertical="top" wrapText="1"/>
    </xf>
    <xf numFmtId="0" fontId="6" fillId="0" borderId="44" xfId="0" applyFont="1" applyFill="1" applyBorder="1" applyAlignment="1">
      <alignment vertical="top" wrapText="1"/>
    </xf>
    <xf numFmtId="0" fontId="6" fillId="13" borderId="42" xfId="0" applyFont="1" applyFill="1" applyBorder="1" applyAlignment="1">
      <alignment vertical="top" wrapText="1"/>
    </xf>
    <xf numFmtId="9" fontId="6" fillId="4" borderId="43" xfId="0" applyNumberFormat="1" applyFont="1" applyFill="1" applyBorder="1" applyAlignment="1">
      <alignment vertical="top" wrapText="1"/>
    </xf>
    <xf numFmtId="0" fontId="3" fillId="5" borderId="37" xfId="0" applyFont="1" applyFill="1" applyBorder="1" applyAlignment="1">
      <alignment horizontal="center" vertical="center" wrapText="1"/>
    </xf>
    <xf numFmtId="0" fontId="7" fillId="4" borderId="45" xfId="0" applyFont="1" applyFill="1" applyBorder="1" applyAlignment="1">
      <alignment horizontal="left" vertical="center" wrapText="1"/>
    </xf>
    <xf numFmtId="164" fontId="6" fillId="4" borderId="46" xfId="0" applyNumberFormat="1" applyFont="1" applyFill="1" applyBorder="1" applyAlignment="1">
      <alignment horizontal="right" vertical="center" indent="4"/>
    </xf>
    <xf numFmtId="164" fontId="6" fillId="4" borderId="47" xfId="0" applyNumberFormat="1" applyFont="1" applyFill="1" applyBorder="1" applyAlignment="1">
      <alignment horizontal="right" vertical="center" indent="4"/>
    </xf>
    <xf numFmtId="0" fontId="7" fillId="4" borderId="0" xfId="0" applyFont="1" applyFill="1" applyBorder="1" applyAlignment="1" applyProtection="1">
      <alignment vertical="center" wrapText="1"/>
      <protection locked="0"/>
    </xf>
    <xf numFmtId="0" fontId="28" fillId="4" borderId="0" xfId="9"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3"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7" fillId="6" borderId="48" xfId="0" applyFont="1" applyFill="1" applyBorder="1" applyAlignment="1">
      <alignment horizontal="center" vertical="center"/>
    </xf>
    <xf numFmtId="0" fontId="7" fillId="6" borderId="26" xfId="0" applyFont="1" applyFill="1" applyBorder="1" applyAlignment="1">
      <alignment horizontal="center" vertical="center"/>
    </xf>
    <xf numFmtId="0" fontId="6" fillId="6" borderId="48" xfId="0" applyFont="1" applyFill="1" applyBorder="1" applyAlignment="1">
      <alignment horizontal="right" vertical="center" indent="2"/>
    </xf>
    <xf numFmtId="0" fontId="6" fillId="6" borderId="26" xfId="0" applyFont="1" applyFill="1" applyBorder="1" applyAlignment="1">
      <alignment horizontal="right" vertical="center" indent="2"/>
    </xf>
    <xf numFmtId="0" fontId="18" fillId="4" borderId="0" xfId="0" applyFont="1" applyFill="1" applyAlignment="1">
      <alignment horizontal="left" vertical="center"/>
    </xf>
    <xf numFmtId="0" fontId="21" fillId="4" borderId="0" xfId="0" applyFont="1" applyFill="1" applyAlignment="1">
      <alignment horizontal="left" vertical="center"/>
    </xf>
    <xf numFmtId="0" fontId="21" fillId="4" borderId="0" xfId="0" applyFont="1" applyFill="1" applyAlignment="1">
      <alignment horizontal="left" vertical="top"/>
    </xf>
    <xf numFmtId="0" fontId="21" fillId="4" borderId="0" xfId="0" applyFont="1" applyFill="1" applyAlignment="1">
      <alignment vertical="center"/>
    </xf>
    <xf numFmtId="43" fontId="21" fillId="4" borderId="0" xfId="8" applyFont="1" applyFill="1"/>
    <xf numFmtId="0" fontId="6" fillId="4" borderId="9" xfId="0" applyFont="1" applyFill="1" applyBorder="1" applyAlignment="1">
      <alignment horizontal="left" vertical="center" wrapText="1" indent="2"/>
    </xf>
    <xf numFmtId="0" fontId="6" fillId="4" borderId="23" xfId="0" applyFont="1" applyFill="1" applyBorder="1" applyAlignment="1">
      <alignment horizontal="left" vertical="center" wrapText="1" indent="2"/>
    </xf>
    <xf numFmtId="0" fontId="6" fillId="9" borderId="23" xfId="0" applyFont="1" applyFill="1" applyBorder="1" applyAlignment="1">
      <alignment horizontal="left" vertical="center" wrapText="1"/>
    </xf>
    <xf numFmtId="3" fontId="6" fillId="9" borderId="1" xfId="0" applyNumberFormat="1" applyFont="1" applyFill="1" applyBorder="1" applyAlignment="1">
      <alignment horizontal="right" vertical="center" indent="2"/>
    </xf>
    <xf numFmtId="3" fontId="6" fillId="9" borderId="7" xfId="0" applyNumberFormat="1" applyFont="1" applyFill="1" applyBorder="1" applyAlignment="1">
      <alignment horizontal="right" vertical="center" indent="2"/>
    </xf>
    <xf numFmtId="0" fontId="6" fillId="4" borderId="0" xfId="0" applyFont="1" applyFill="1" applyAlignment="1">
      <alignment horizontal="center"/>
    </xf>
    <xf numFmtId="14" fontId="15" fillId="10" borderId="0" xfId="8" applyNumberFormat="1" applyFont="1" applyFill="1"/>
    <xf numFmtId="0" fontId="50" fillId="10" borderId="0" xfId="0" applyFont="1" applyFill="1"/>
    <xf numFmtId="0" fontId="6" fillId="5" borderId="6" xfId="0" applyFont="1" applyFill="1" applyBorder="1" applyAlignment="1">
      <alignment vertical="center"/>
    </xf>
    <xf numFmtId="0" fontId="11" fillId="5" borderId="36" xfId="0" applyFont="1" applyFill="1" applyBorder="1" applyAlignment="1">
      <alignment horizontal="center" vertical="center" wrapText="1"/>
    </xf>
    <xf numFmtId="0" fontId="3" fillId="5" borderId="6" xfId="0" applyFont="1" applyFill="1" applyBorder="1" applyAlignment="1">
      <alignment vertical="center" wrapText="1"/>
    </xf>
    <xf numFmtId="3" fontId="6" fillId="4" borderId="0" xfId="0" applyNumberFormat="1" applyFont="1" applyFill="1" applyBorder="1" applyAlignment="1">
      <alignment horizontal="right" vertical="center" indent="2"/>
    </xf>
    <xf numFmtId="2" fontId="6" fillId="4" borderId="24" xfId="8" applyNumberFormat="1" applyFont="1" applyFill="1" applyBorder="1" applyAlignment="1">
      <alignment horizontal="center" vertical="center"/>
    </xf>
    <xf numFmtId="2" fontId="6" fillId="4" borderId="25" xfId="8" applyNumberFormat="1" applyFont="1" applyFill="1" applyBorder="1" applyAlignment="1">
      <alignment horizontal="center" vertical="center"/>
    </xf>
    <xf numFmtId="2" fontId="6" fillId="4" borderId="0" xfId="8" applyNumberFormat="1" applyFont="1" applyFill="1" applyAlignment="1">
      <alignment horizontal="center" vertical="center"/>
    </xf>
    <xf numFmtId="2" fontId="6" fillId="4" borderId="10" xfId="8" applyNumberFormat="1" applyFont="1" applyFill="1" applyBorder="1" applyAlignment="1">
      <alignment horizontal="center" vertical="center"/>
    </xf>
    <xf numFmtId="9" fontId="6" fillId="4" borderId="10" xfId="1" applyFont="1" applyFill="1" applyBorder="1" applyAlignment="1">
      <alignment horizontal="right" vertical="center" indent="2"/>
    </xf>
    <xf numFmtId="9" fontId="6" fillId="4" borderId="25" xfId="1" applyFont="1" applyFill="1" applyBorder="1" applyAlignment="1">
      <alignment horizontal="right" vertical="center" indent="2"/>
    </xf>
    <xf numFmtId="9" fontId="6" fillId="9" borderId="5" xfId="1" applyFont="1" applyFill="1" applyBorder="1" applyAlignment="1">
      <alignment horizontal="right" vertical="center" indent="2"/>
    </xf>
    <xf numFmtId="9" fontId="6" fillId="4" borderId="12" xfId="1" applyFont="1" applyFill="1" applyBorder="1" applyAlignment="1">
      <alignment horizontal="right" vertical="center" indent="2"/>
    </xf>
    <xf numFmtId="9" fontId="6" fillId="4" borderId="5" xfId="1" applyFont="1" applyFill="1" applyBorder="1" applyAlignment="1">
      <alignment horizontal="right" vertical="center" indent="2"/>
    </xf>
    <xf numFmtId="9" fontId="7" fillId="9" borderId="5" xfId="1" applyFont="1" applyFill="1" applyBorder="1" applyAlignment="1">
      <alignment horizontal="right" vertical="center" indent="2"/>
    </xf>
    <xf numFmtId="0" fontId="11" fillId="5" borderId="49"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5" fillId="8" borderId="0" xfId="0" applyFont="1" applyFill="1" applyAlignment="1">
      <alignment horizontal="right" vertical="center" indent="2"/>
    </xf>
    <xf numFmtId="3" fontId="5" fillId="8" borderId="24" xfId="0" applyNumberFormat="1" applyFont="1" applyFill="1" applyBorder="1" applyAlignment="1">
      <alignment horizontal="right" vertical="center" indent="2"/>
    </xf>
    <xf numFmtId="3" fontId="5" fillId="8" borderId="0" xfId="0" applyNumberFormat="1" applyFont="1" applyFill="1" applyAlignment="1">
      <alignment horizontal="right" vertical="center" indent="2"/>
    </xf>
    <xf numFmtId="3" fontId="5" fillId="8" borderId="2" xfId="0" applyNumberFormat="1" applyFont="1" applyFill="1" applyBorder="1" applyAlignment="1">
      <alignment horizontal="right" vertical="center" indent="2"/>
    </xf>
    <xf numFmtId="3" fontId="5" fillId="8" borderId="11" xfId="0" applyNumberFormat="1" applyFont="1" applyFill="1" applyBorder="1" applyAlignment="1">
      <alignment horizontal="right" vertical="center" indent="2"/>
    </xf>
    <xf numFmtId="0" fontId="5" fillId="8" borderId="10" xfId="0" applyFont="1" applyFill="1" applyBorder="1" applyAlignment="1">
      <alignment horizontal="right" vertical="center" indent="2"/>
    </xf>
    <xf numFmtId="3" fontId="5" fillId="8" borderId="25" xfId="0" applyNumberFormat="1" applyFont="1" applyFill="1" applyBorder="1" applyAlignment="1">
      <alignment horizontal="right" vertical="center" indent="2"/>
    </xf>
    <xf numFmtId="3" fontId="5" fillId="8" borderId="10" xfId="0" applyNumberFormat="1" applyFont="1" applyFill="1" applyBorder="1" applyAlignment="1">
      <alignment horizontal="right" vertical="center" indent="2"/>
    </xf>
    <xf numFmtId="3" fontId="5" fillId="8" borderId="5" xfId="0" applyNumberFormat="1" applyFont="1" applyFill="1" applyBorder="1" applyAlignment="1">
      <alignment horizontal="right" vertical="center" indent="2"/>
    </xf>
    <xf numFmtId="3" fontId="5" fillId="8" borderId="12" xfId="0" applyNumberFormat="1" applyFont="1" applyFill="1" applyBorder="1" applyAlignment="1">
      <alignment horizontal="right" vertical="center" indent="2"/>
    </xf>
    <xf numFmtId="0" fontId="4" fillId="8" borderId="3" xfId="0" applyFont="1" applyFill="1" applyBorder="1" applyAlignment="1">
      <alignment horizontal="center" vertical="center" wrapText="1"/>
    </xf>
    <xf numFmtId="9" fontId="6" fillId="4" borderId="0" xfId="1" applyFont="1" applyFill="1" applyAlignment="1">
      <alignment horizontal="right" vertical="center" indent="2"/>
    </xf>
    <xf numFmtId="9" fontId="6" fillId="4" borderId="24" xfId="1" applyFont="1" applyFill="1" applyBorder="1" applyAlignment="1">
      <alignment horizontal="right" vertical="center" indent="2"/>
    </xf>
    <xf numFmtId="9" fontId="6" fillId="4" borderId="11" xfId="1" applyFont="1" applyFill="1" applyBorder="1" applyAlignment="1">
      <alignment horizontal="right" vertical="center" indent="2"/>
    </xf>
    <xf numFmtId="9" fontId="6" fillId="4" borderId="2" xfId="1" applyFont="1" applyFill="1" applyBorder="1" applyAlignment="1">
      <alignment horizontal="right" vertical="center" indent="2"/>
    </xf>
    <xf numFmtId="0" fontId="11" fillId="5" borderId="12" xfId="0" applyFont="1" applyFill="1" applyBorder="1" applyAlignment="1">
      <alignment horizontal="center" vertical="center" wrapText="1"/>
    </xf>
    <xf numFmtId="0" fontId="11" fillId="5" borderId="11" xfId="0" applyFont="1" applyFill="1" applyBorder="1" applyAlignment="1">
      <alignment horizontal="center" vertical="center" wrapText="1"/>
    </xf>
    <xf numFmtId="9" fontId="6" fillId="4" borderId="0" xfId="1" applyFont="1" applyFill="1" applyBorder="1" applyAlignment="1">
      <alignment horizontal="right" vertical="center" indent="2"/>
    </xf>
    <xf numFmtId="9" fontId="6" fillId="4" borderId="1" xfId="1" applyFont="1" applyFill="1" applyBorder="1" applyAlignment="1">
      <alignment horizontal="right" vertical="center" indent="2"/>
    </xf>
    <xf numFmtId="9" fontId="6" fillId="4" borderId="7" xfId="1" applyFont="1" applyFill="1" applyBorder="1" applyAlignment="1">
      <alignment horizontal="right" vertical="center" indent="2"/>
    </xf>
    <xf numFmtId="3" fontId="6" fillId="4" borderId="0" xfId="1" applyNumberFormat="1" applyFont="1" applyFill="1" applyAlignment="1">
      <alignment horizontal="right" vertical="center" indent="2"/>
    </xf>
    <xf numFmtId="3" fontId="6" fillId="4" borderId="10" xfId="1" applyNumberFormat="1" applyFont="1" applyFill="1" applyBorder="1" applyAlignment="1">
      <alignment horizontal="right" vertical="center" indent="2"/>
    </xf>
    <xf numFmtId="3" fontId="6" fillId="4" borderId="0" xfId="1" applyNumberFormat="1" applyFont="1" applyFill="1" applyBorder="1" applyAlignment="1">
      <alignment horizontal="right" vertical="center" indent="2"/>
    </xf>
    <xf numFmtId="167" fontId="6" fillId="4" borderId="24" xfId="1" applyNumberFormat="1" applyFont="1" applyFill="1" applyBorder="1" applyAlignment="1">
      <alignment horizontal="right" vertical="center" indent="2"/>
    </xf>
    <xf numFmtId="167" fontId="6" fillId="4" borderId="25" xfId="1" applyNumberFormat="1" applyFont="1" applyFill="1" applyBorder="1" applyAlignment="1">
      <alignment horizontal="right" vertical="center" indent="2"/>
    </xf>
    <xf numFmtId="167" fontId="6" fillId="4" borderId="0" xfId="1" applyNumberFormat="1" applyFont="1" applyFill="1" applyAlignment="1">
      <alignment horizontal="right" vertical="center" indent="2"/>
    </xf>
    <xf numFmtId="167" fontId="6" fillId="4" borderId="10" xfId="1" applyNumberFormat="1" applyFont="1" applyFill="1" applyBorder="1" applyAlignment="1">
      <alignment horizontal="right" vertical="center" indent="2"/>
    </xf>
    <xf numFmtId="167" fontId="6" fillId="9" borderId="2" xfId="0" applyNumberFormat="1" applyFont="1" applyFill="1" applyBorder="1" applyAlignment="1">
      <alignment horizontal="right" vertical="center" indent="2"/>
    </xf>
    <xf numFmtId="167" fontId="6" fillId="9" borderId="5" xfId="0" applyNumberFormat="1" applyFont="1" applyFill="1" applyBorder="1" applyAlignment="1">
      <alignment horizontal="right" vertical="center" indent="2"/>
    </xf>
    <xf numFmtId="167" fontId="6" fillId="4" borderId="2" xfId="0" applyNumberFormat="1" applyFont="1" applyFill="1" applyBorder="1" applyAlignment="1">
      <alignment horizontal="right" vertical="center" indent="2"/>
    </xf>
    <xf numFmtId="167" fontId="6" fillId="4" borderId="5" xfId="0" applyNumberFormat="1" applyFont="1" applyFill="1" applyBorder="1" applyAlignment="1">
      <alignment horizontal="right" vertical="center" indent="2"/>
    </xf>
    <xf numFmtId="167" fontId="6" fillId="4" borderId="11" xfId="0" applyNumberFormat="1" applyFont="1" applyFill="1" applyBorder="1" applyAlignment="1">
      <alignment horizontal="right" vertical="center" indent="2"/>
    </xf>
    <xf numFmtId="167" fontId="6" fillId="4" borderId="12" xfId="0" applyNumberFormat="1" applyFont="1" applyFill="1" applyBorder="1" applyAlignment="1">
      <alignment horizontal="right" vertical="center" indent="2"/>
    </xf>
    <xf numFmtId="0" fontId="7" fillId="9" borderId="6" xfId="0" applyFont="1" applyFill="1" applyBorder="1" applyAlignment="1">
      <alignment horizontal="left" vertical="center" wrapText="1"/>
    </xf>
    <xf numFmtId="167" fontId="7" fillId="4" borderId="0" xfId="0" applyNumberFormat="1" applyFont="1" applyFill="1" applyAlignment="1">
      <alignment horizontal="center"/>
    </xf>
    <xf numFmtId="3" fontId="6" fillId="4" borderId="0" xfId="0" applyNumberFormat="1" applyFont="1" applyFill="1"/>
    <xf numFmtId="3" fontId="6" fillId="0" borderId="0" xfId="0" applyNumberFormat="1" applyFont="1"/>
    <xf numFmtId="171" fontId="21" fillId="4" borderId="0" xfId="1" applyNumberFormat="1" applyFont="1" applyFill="1"/>
    <xf numFmtId="0" fontId="16" fillId="10" borderId="0" xfId="0" applyFont="1" applyFill="1" applyAlignment="1">
      <alignment horizontal="left"/>
    </xf>
    <xf numFmtId="0" fontId="44" fillId="4" borderId="0" xfId="0" applyFont="1" applyFill="1" applyAlignment="1">
      <alignment horizontal="left" vertical="top" wrapText="1"/>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8"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Border="1" applyAlignment="1">
      <alignment horizontal="left" vertical="center" wrapText="1"/>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8" fillId="4" borderId="0" xfId="0" applyFont="1" applyFill="1" applyAlignment="1">
      <alignment horizontal="left" vertical="top" wrapText="1"/>
    </xf>
    <xf numFmtId="0" fontId="4" fillId="8" borderId="4"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5" xfId="0" applyFont="1" applyFill="1" applyBorder="1" applyAlignment="1">
      <alignment horizontal="center" vertical="center"/>
    </xf>
    <xf numFmtId="0" fontId="13" fillId="4" borderId="0" xfId="0" applyFont="1" applyFill="1" applyAlignment="1">
      <alignment horizontal="left" vertical="center" wrapText="1"/>
    </xf>
    <xf numFmtId="0" fontId="19" fillId="4" borderId="0" xfId="0" applyFont="1" applyFill="1" applyAlignment="1">
      <alignment horizontal="left" vertical="center" wrapText="1"/>
    </xf>
    <xf numFmtId="0" fontId="13" fillId="4" borderId="0" xfId="0" applyFont="1" applyFill="1" applyAlignment="1">
      <alignment horizontal="left" vertical="top" wrapText="1"/>
    </xf>
    <xf numFmtId="0" fontId="3" fillId="4" borderId="0" xfId="0" applyFont="1" applyFill="1" applyBorder="1" applyAlignment="1">
      <alignment horizontal="left" vertical="center"/>
    </xf>
    <xf numFmtId="0" fontId="7" fillId="4" borderId="9"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6" xfId="0" applyFont="1" applyFill="1" applyBorder="1" applyAlignment="1">
      <alignment horizontal="right" vertical="center" wrapText="1"/>
    </xf>
    <xf numFmtId="0" fontId="7" fillId="4" borderId="1" xfId="0" applyFont="1" applyFill="1" applyBorder="1" applyAlignment="1">
      <alignment horizontal="right" vertical="center" wrapText="1"/>
    </xf>
    <xf numFmtId="0" fontId="13" fillId="4" borderId="0" xfId="0" applyFont="1" applyFill="1" applyAlignment="1">
      <alignment horizontal="left"/>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18" fillId="4" borderId="0" xfId="0" applyFont="1" applyFill="1" applyAlignment="1">
      <alignment wrapText="1"/>
    </xf>
    <xf numFmtId="0" fontId="19" fillId="4" borderId="3" xfId="0" applyFont="1" applyFill="1" applyBorder="1" applyAlignment="1">
      <alignment horizontal="left" vertical="center" wrapText="1"/>
    </xf>
    <xf numFmtId="0" fontId="7" fillId="4" borderId="11" xfId="0" applyFont="1" applyFill="1" applyBorder="1" applyAlignment="1">
      <alignment horizontal="left" vertical="top" wrapText="1"/>
    </xf>
    <xf numFmtId="0" fontId="7" fillId="4" borderId="0" xfId="0" applyFont="1" applyFill="1" applyBorder="1" applyAlignment="1">
      <alignment horizontal="left" vertical="top" wrapText="1"/>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18" fillId="4" borderId="11" xfId="0" applyFont="1" applyFill="1" applyBorder="1" applyAlignment="1">
      <alignment horizontal="left" vertical="center" wrapText="1"/>
    </xf>
    <xf numFmtId="0" fontId="19" fillId="11" borderId="36" xfId="0" applyFont="1" applyFill="1" applyBorder="1" applyAlignment="1">
      <alignment horizontal="left" vertical="center" wrapText="1"/>
    </xf>
    <xf numFmtId="0" fontId="19" fillId="11" borderId="37" xfId="0" applyFont="1" applyFill="1" applyBorder="1" applyAlignment="1">
      <alignment horizontal="left" vertical="center" wrapText="1"/>
    </xf>
    <xf numFmtId="0" fontId="13" fillId="4" borderId="0" xfId="0" applyFont="1" applyFill="1" applyAlignment="1">
      <alignment horizontal="left" vertical="center"/>
    </xf>
    <xf numFmtId="0" fontId="27" fillId="4" borderId="0" xfId="0" applyFont="1" applyFill="1" applyAlignment="1">
      <alignment horizontal="center" vertical="center"/>
    </xf>
    <xf numFmtId="0" fontId="27" fillId="4" borderId="10" xfId="0" applyFont="1" applyFill="1" applyBorder="1" applyAlignment="1">
      <alignment horizontal="center" vertical="center"/>
    </xf>
    <xf numFmtId="0" fontId="13" fillId="4" borderId="0" xfId="0" applyFont="1" applyFill="1" applyAlignment="1">
      <alignment horizontal="left" wrapText="1"/>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6" fillId="13" borderId="16" xfId="8" applyNumberFormat="1" applyFont="1" applyFill="1" applyBorder="1" applyAlignment="1">
      <alignment horizontal="left" vertical="top" wrapText="1"/>
    </xf>
    <xf numFmtId="0" fontId="6" fillId="13" borderId="15" xfId="8" applyNumberFormat="1"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5" xfId="0" applyFont="1" applyFill="1" applyBorder="1" applyAlignment="1">
      <alignment horizontal="left" vertical="top" wrapText="1"/>
    </xf>
    <xf numFmtId="44" fontId="6" fillId="13" borderId="16" xfId="8" applyNumberFormat="1" applyFont="1" applyFill="1" applyBorder="1" applyAlignment="1">
      <alignment horizontal="left" vertical="top" wrapText="1"/>
    </xf>
    <xf numFmtId="44" fontId="6" fillId="13" borderId="15" xfId="8" applyNumberFormat="1" applyFont="1" applyFill="1" applyBorder="1" applyAlignment="1">
      <alignment horizontal="left" vertical="top" wrapText="1"/>
    </xf>
    <xf numFmtId="0" fontId="6" fillId="13" borderId="44" xfId="0" applyFont="1" applyFill="1" applyBorder="1" applyAlignment="1">
      <alignment horizontal="left" vertical="top" wrapText="1"/>
    </xf>
    <xf numFmtId="0" fontId="6" fillId="13" borderId="42" xfId="0" applyFont="1" applyFill="1" applyBorder="1" applyAlignment="1">
      <alignment horizontal="left" vertical="top" wrapText="1"/>
    </xf>
    <xf numFmtId="0" fontId="6" fillId="4" borderId="11" xfId="0" applyFont="1" applyFill="1" applyBorder="1" applyAlignment="1">
      <alignment horizontal="left" wrapText="1"/>
    </xf>
    <xf numFmtId="0" fontId="7" fillId="0" borderId="0" xfId="0" applyFont="1" applyAlignment="1">
      <alignment horizontal="left" vertical="center" wrapText="1"/>
    </xf>
    <xf numFmtId="0" fontId="4" fillId="2" borderId="9" xfId="0" applyFont="1" applyFill="1" applyBorder="1" applyAlignment="1">
      <alignment horizontal="left" vertical="center"/>
    </xf>
    <xf numFmtId="0" fontId="4" fillId="2" borderId="0" xfId="0" applyFont="1" applyFill="1" applyAlignment="1">
      <alignment horizontal="left" vertical="center"/>
    </xf>
  </cellXfs>
  <cellStyles count="10">
    <cellStyle name="Comma" xfId="8" builtinId="3"/>
    <cellStyle name="Comma 2" xfId="7" xr:uid="{00000000-0005-0000-0000-000001000000}"/>
    <cellStyle name="Currency" xfId="2" builtinId="4"/>
    <cellStyle name="Currency 2" xfId="6" xr:uid="{00000000-0005-0000-0000-000003000000}"/>
    <cellStyle name="Hyperlink" xfId="9" builtinId="8"/>
    <cellStyle name="Normal" xfId="0" builtinId="0"/>
    <cellStyle name="Normal 3" xfId="3" xr:uid="{00000000-0005-0000-0000-000005000000}"/>
    <cellStyle name="Normal 4" xfId="4" xr:uid="{00000000-0005-0000-0000-000006000000}"/>
    <cellStyle name="Normal 5" xfId="5" xr:uid="{00000000-0005-0000-0000-000007000000}"/>
    <cellStyle name="Percent" xfId="1" builtinId="5"/>
  </cellStyles>
  <dxfs count="0"/>
  <tableStyles count="0" defaultTableStyle="TableStyleMedium2" defaultPivotStyle="PivotStyleLight16"/>
  <colors>
    <mruColors>
      <color rgb="FFB2956D"/>
      <color rgb="FF037784"/>
      <color rgb="FF8497B0"/>
      <color rgb="FFEDEDED"/>
      <color rgb="FF174A59"/>
      <color rgb="FFB34F26"/>
      <color rgb="FF46263D"/>
      <color rgb="FF473033"/>
      <color rgb="FF2C5D47"/>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95230</xdr:colOff>
      <xdr:row>0</xdr:row>
      <xdr:rowOff>95250</xdr:rowOff>
    </xdr:from>
    <xdr:to>
      <xdr:col>2</xdr:col>
      <xdr:colOff>940260</xdr:colOff>
      <xdr:row>2</xdr:row>
      <xdr:rowOff>296845</xdr:rowOff>
    </xdr:to>
    <xdr:pic>
      <xdr:nvPicPr>
        <xdr:cNvPr id="2" name="Picture 1">
          <a:extLst>
            <a:ext uri="{FF2B5EF4-FFF2-40B4-BE49-F238E27FC236}">
              <a16:creationId xmlns:a16="http://schemas.microsoft.com/office/drawing/2014/main" id="{569250D2-56E7-416E-A2D8-46873422B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30" y="285750"/>
          <a:ext cx="1930880" cy="582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fcx.com/index.php/sustainability/people" TargetMode="External"/><Relationship Id="rId18" Type="http://schemas.openxmlformats.org/officeDocument/2006/relationships/hyperlink" Target="https://www.fcx.com/sustainability/people" TargetMode="External"/><Relationship Id="rId26" Type="http://schemas.openxmlformats.org/officeDocument/2006/relationships/hyperlink" Target="https://www.fcx.com/about" TargetMode="External"/><Relationship Id="rId39" Type="http://schemas.openxmlformats.org/officeDocument/2006/relationships/hyperlink" Target="https://www.fcx.com/sustainability/environment/tailings/controlled-riverine-tailings-management" TargetMode="External"/><Relationship Id="rId21" Type="http://schemas.openxmlformats.org/officeDocument/2006/relationships/hyperlink" Target="https://www.fcx.com/sustainability/people/public-health" TargetMode="External"/><Relationship Id="rId34" Type="http://schemas.openxmlformats.org/officeDocument/2006/relationships/hyperlink" Target="https://www.fcx.com/sustainability/approach" TargetMode="External"/><Relationship Id="rId42" Type="http://schemas.openxmlformats.org/officeDocument/2006/relationships/hyperlink" Target="https://www.fcx.com/sustainability/people" TargetMode="External"/><Relationship Id="rId7" Type="http://schemas.openxmlformats.org/officeDocument/2006/relationships/hyperlink" Target="https://www.fcx.com/sites/fcx/files/documents/policies/supplier_code_policy.pdf" TargetMode="External"/><Relationship Id="rId2" Type="http://schemas.openxmlformats.org/officeDocument/2006/relationships/hyperlink" Target="https://www.fcx.com/sites/fcx/files/documents/corp_gov/corp_gov_guidelines.pdf" TargetMode="External"/><Relationship Id="rId16" Type="http://schemas.openxmlformats.org/officeDocument/2006/relationships/hyperlink" Target="https://www.fcx.com/sites/fcx/files/documents/sustainability/2019-water-report.pdf" TargetMode="External"/><Relationship Id="rId20" Type="http://schemas.openxmlformats.org/officeDocument/2006/relationships/hyperlink" Target="https://www.fcx.com/sustainability/people/impacts" TargetMode="External"/><Relationship Id="rId29" Type="http://schemas.openxmlformats.org/officeDocument/2006/relationships/hyperlink" Target="https://www.fcx.com/sustainability/approach" TargetMode="External"/><Relationship Id="rId41" Type="http://schemas.openxmlformats.org/officeDocument/2006/relationships/hyperlink" Target="https://jobs.fcx.com/" TargetMode="External"/><Relationship Id="rId1" Type="http://schemas.openxmlformats.org/officeDocument/2006/relationships/hyperlink" Target="https://www.fcx.com/sites/fcx/files/documents/policies/com_pol.pdf" TargetMode="External"/><Relationship Id="rId6" Type="http://schemas.openxmlformats.org/officeDocument/2006/relationships/hyperlink" Target="https://www.fcx.com/sites/fcx/files/documents/policies/ResponsibleSourcingofMineralsPolicy.pdf" TargetMode="External"/><Relationship Id="rId11" Type="http://schemas.openxmlformats.org/officeDocument/2006/relationships/hyperlink" Target="https://www.fcx.com/sustainability/reports-and-documents" TargetMode="External"/><Relationship Id="rId24" Type="http://schemas.openxmlformats.org/officeDocument/2006/relationships/hyperlink" Target="https://fcx-dev.fmi.com/sites/fcx/files/documents/sustainability/UK_Modern_Slavery_Act_Statement_2020.pdf" TargetMode="External"/><Relationship Id="rId32" Type="http://schemas.openxmlformats.org/officeDocument/2006/relationships/hyperlink" Target="https://www.fcx.com/sustainability/approach" TargetMode="External"/><Relationship Id="rId37" Type="http://schemas.openxmlformats.org/officeDocument/2006/relationships/hyperlink" Target="https://www.fcx.com/index.php/sustainability/environment" TargetMode="External"/><Relationship Id="rId40" Type="http://schemas.openxmlformats.org/officeDocument/2006/relationships/hyperlink" Target="https://www.fcx.com/index.php/sustainability/people/community-investment" TargetMode="External"/><Relationship Id="rId5" Type="http://schemas.openxmlformats.org/officeDocument/2006/relationships/hyperlink" Target="https://www.fcx.com/sites/fcx/files/documents/policies/Principles_Business_Conduct-english.pdf" TargetMode="External"/><Relationship Id="rId15" Type="http://schemas.openxmlformats.org/officeDocument/2006/relationships/hyperlink" Target="https://www.fcx.com/sites/fcx/files/documents/sustainability/2020-climate-report.pdf" TargetMode="External"/><Relationship Id="rId23" Type="http://schemas.openxmlformats.org/officeDocument/2006/relationships/hyperlink" Target="https://www.fcx.com/sites/fcx/files/documents/sustainability/2020-annual-report-on-sustainability.pdf" TargetMode="External"/><Relationship Id="rId28" Type="http://schemas.openxmlformats.org/officeDocument/2006/relationships/hyperlink" Target="https://www.fcx.com/suppliers/tools-for-suppliers" TargetMode="External"/><Relationship Id="rId36" Type="http://schemas.openxmlformats.org/officeDocument/2006/relationships/hyperlink" Target="https://www.fcx.com/sustainability/external-assurance" TargetMode="External"/><Relationship Id="rId10" Type="http://schemas.openxmlformats.org/officeDocument/2006/relationships/hyperlink" Target="https://s22.q4cdn.com/529358580/files/doc_financials/10-K/10_k2020.pdf" TargetMode="External"/><Relationship Id="rId19" Type="http://schemas.openxmlformats.org/officeDocument/2006/relationships/hyperlink" Target="https://www.fcx.com/sustainability/people" TargetMode="External"/><Relationship Id="rId31" Type="http://schemas.openxmlformats.org/officeDocument/2006/relationships/hyperlink" Target="https://www.fcx.com/sites/fcx/files/documents/corp_gov/corp_respons_comm.pdf" TargetMode="External"/><Relationship Id="rId44" Type="http://schemas.openxmlformats.org/officeDocument/2006/relationships/printerSettings" Target="../printerSettings/printerSettings3.bin"/><Relationship Id="rId4" Type="http://schemas.openxmlformats.org/officeDocument/2006/relationships/hyperlink" Target="https://www.fcx.com/sites/fcx/files/documents/policies/hr_policy.pdf" TargetMode="External"/><Relationship Id="rId9" Type="http://schemas.openxmlformats.org/officeDocument/2006/relationships/hyperlink" Target="https://fcx.com/sites/fcx/files/documents/sustainability/supporting_data.pdf" TargetMode="External"/><Relationship Id="rId14" Type="http://schemas.openxmlformats.org/officeDocument/2006/relationships/hyperlink" Target="https://fcx.com/sites/fcx/files/documents/sustainability/2020_OECD-step5_report.pdf" TargetMode="External"/><Relationship Id="rId22" Type="http://schemas.openxmlformats.org/officeDocument/2006/relationships/hyperlink" Target="https://s22.q4cdn.com/529358580/files/doc_financials/proxy/FCX_Prox_2021.pdf" TargetMode="External"/><Relationship Id="rId27" Type="http://schemas.openxmlformats.org/officeDocument/2006/relationships/hyperlink" Target="https://www.fcx.com/suppliers/commodity-management" TargetMode="External"/><Relationship Id="rId30" Type="http://schemas.openxmlformats.org/officeDocument/2006/relationships/hyperlink" Target="https://www.fcx.com/sites/fcx/files/documents/sustainability/FCX2020_ESG_Trend_Data.xlsm" TargetMode="External"/><Relationship Id="rId35" Type="http://schemas.openxmlformats.org/officeDocument/2006/relationships/hyperlink" Target="https://www.fcx.com/sustainability/people/labor-relations" TargetMode="External"/><Relationship Id="rId43" Type="http://schemas.openxmlformats.org/officeDocument/2006/relationships/hyperlink" Target="https://www.fcx.com/sites/fcx/files/documents/sustainability/2019-climate-report.pdf" TargetMode="External"/><Relationship Id="rId8" Type="http://schemas.openxmlformats.org/officeDocument/2006/relationships/hyperlink" Target="https://fcx.com/sites/fcx/files/documents/sustainability/FCX_Tailings_Stewardship_Program.pdf" TargetMode="External"/><Relationship Id="rId3" Type="http://schemas.openxmlformats.org/officeDocument/2006/relationships/hyperlink" Target="https://www.fcx.com/sites/fcx/files/documents/policies/envi_pol.pdf" TargetMode="External"/><Relationship Id="rId12" Type="http://schemas.openxmlformats.org/officeDocument/2006/relationships/hyperlink" Target="https://www.fcx.com/sustainability/people/land-use" TargetMode="External"/><Relationship Id="rId17" Type="http://schemas.openxmlformats.org/officeDocument/2006/relationships/hyperlink" Target="https://www.fcx.com/sustainability/environment" TargetMode="External"/><Relationship Id="rId25" Type="http://schemas.openxmlformats.org/officeDocument/2006/relationships/hyperlink" Target="https://fcx-dev.fmi.com/sites/fcx/files/documents/sustainability/UK_Modern_Slavery_Act_Statement_2020.pdf" TargetMode="External"/><Relationship Id="rId33" Type="http://schemas.openxmlformats.org/officeDocument/2006/relationships/hyperlink" Target="https://www.fcx.com/sustainability/people" TargetMode="External"/><Relationship Id="rId38" Type="http://schemas.openxmlformats.org/officeDocument/2006/relationships/hyperlink" Target="https://www.fcx.com/sustainability/environ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D7C74-781C-4841-BAB8-3C1BFA02BFC3}">
  <sheetPr codeName="Sheet1">
    <tabColor rgb="FFB2956D"/>
    <pageSetUpPr fitToPage="1"/>
  </sheetPr>
  <dimension ref="A1:AM100"/>
  <sheetViews>
    <sheetView tabSelected="1" zoomScale="85" zoomScaleNormal="85" workbookViewId="0">
      <pane xSplit="1" ySplit="5" topLeftCell="B6" activePane="bottomRight" state="frozen"/>
      <selection activeCell="B72" sqref="B72"/>
      <selection pane="topRight" activeCell="B72" sqref="B72"/>
      <selection pane="bottomLeft" activeCell="B72" sqref="B72"/>
      <selection pane="bottomRight" activeCell="B7" sqref="B7:O7"/>
    </sheetView>
  </sheetViews>
  <sheetFormatPr defaultColWidth="8.88671875" defaultRowHeight="14.4" x14ac:dyDescent="0.3"/>
  <cols>
    <col min="1" max="1" width="9.109375" customWidth="1"/>
    <col min="2" max="2" width="16.33203125" customWidth="1"/>
    <col min="3" max="3" width="14.109375" customWidth="1"/>
    <col min="4" max="15" width="11.109375" customWidth="1"/>
  </cols>
  <sheetData>
    <row r="1" spans="1:39" x14ac:dyDescent="0.3">
      <c r="A1" s="9"/>
      <c r="B1" s="123"/>
      <c r="C1" s="123"/>
      <c r="D1" s="123"/>
      <c r="E1" s="123"/>
      <c r="F1" s="123"/>
      <c r="G1" s="123"/>
      <c r="H1" s="123"/>
      <c r="I1" s="123"/>
      <c r="J1" s="123"/>
      <c r="K1" s="123"/>
      <c r="L1" s="123"/>
      <c r="M1" s="123"/>
      <c r="N1" s="123"/>
      <c r="O1" s="123"/>
      <c r="P1" s="9"/>
      <c r="Q1" s="9"/>
      <c r="R1" s="9"/>
      <c r="S1" s="9"/>
      <c r="T1" s="9"/>
      <c r="U1" s="9"/>
      <c r="V1" s="9"/>
      <c r="W1" s="9"/>
      <c r="X1" s="9"/>
      <c r="Y1" s="9"/>
      <c r="Z1" s="9"/>
      <c r="AA1" s="9"/>
      <c r="AB1" s="9"/>
      <c r="AC1" s="9"/>
      <c r="AD1" s="9"/>
      <c r="AE1" s="9"/>
      <c r="AF1" s="9"/>
      <c r="AG1" s="9"/>
      <c r="AH1" s="9"/>
      <c r="AI1" s="9"/>
      <c r="AJ1" s="9"/>
      <c r="AK1" s="9"/>
      <c r="AL1" s="9"/>
      <c r="AM1" s="9"/>
    </row>
    <row r="2" spans="1:39" x14ac:dyDescent="0.3">
      <c r="A2" s="9"/>
      <c r="B2" s="123"/>
      <c r="C2" s="123"/>
      <c r="D2" s="123"/>
      <c r="E2" s="123"/>
      <c r="F2" s="123"/>
      <c r="G2" s="123"/>
      <c r="H2" s="123"/>
      <c r="I2" s="123"/>
      <c r="J2" s="123"/>
      <c r="K2" s="123"/>
      <c r="L2" s="123"/>
      <c r="M2" s="123"/>
      <c r="N2" s="123"/>
      <c r="O2" s="123"/>
      <c r="P2" s="194"/>
      <c r="Q2" s="9"/>
      <c r="R2" s="9"/>
      <c r="S2" s="9"/>
      <c r="T2" s="9"/>
      <c r="U2" s="9"/>
      <c r="V2" s="9"/>
      <c r="W2" s="9"/>
      <c r="X2" s="9"/>
      <c r="Y2" s="9"/>
      <c r="Z2" s="9"/>
      <c r="AA2" s="9"/>
      <c r="AB2" s="9"/>
      <c r="AC2" s="9"/>
      <c r="AD2" s="9"/>
      <c r="AE2" s="9"/>
      <c r="AF2" s="9"/>
      <c r="AG2" s="9"/>
      <c r="AH2" s="9"/>
      <c r="AI2" s="9"/>
      <c r="AJ2" s="9"/>
      <c r="AK2" s="9"/>
      <c r="AL2" s="9"/>
      <c r="AM2" s="9"/>
    </row>
    <row r="3" spans="1:39" ht="49.5" customHeight="1" x14ac:dyDescent="0.35">
      <c r="A3" s="9"/>
      <c r="B3" s="581" t="s">
        <v>0</v>
      </c>
      <c r="C3" s="581"/>
      <c r="D3" s="581"/>
      <c r="E3" s="581"/>
      <c r="F3" s="581"/>
      <c r="G3" s="581"/>
      <c r="H3" s="581"/>
      <c r="I3" s="581"/>
      <c r="J3" s="581"/>
      <c r="K3" s="581"/>
      <c r="L3" s="581"/>
      <c r="M3" s="581"/>
      <c r="N3" s="581"/>
      <c r="O3" s="581"/>
      <c r="P3" s="9"/>
      <c r="Q3" s="9"/>
      <c r="R3" s="9"/>
      <c r="S3" s="9"/>
      <c r="T3" s="9"/>
      <c r="U3" s="9"/>
      <c r="V3" s="9"/>
      <c r="W3" s="9"/>
      <c r="X3" s="9"/>
      <c r="Y3" s="9"/>
      <c r="Z3" s="9"/>
      <c r="AA3" s="9"/>
      <c r="AB3" s="9"/>
      <c r="AC3" s="9"/>
      <c r="AD3" s="9"/>
      <c r="AE3" s="9"/>
      <c r="AF3" s="9"/>
      <c r="AG3" s="9"/>
      <c r="AH3" s="9"/>
      <c r="AI3" s="9"/>
      <c r="AJ3" s="9"/>
      <c r="AK3" s="9"/>
      <c r="AL3" s="9"/>
      <c r="AM3" s="9"/>
    </row>
    <row r="4" spans="1:39" ht="19.5" customHeight="1" x14ac:dyDescent="0.35">
      <c r="A4" s="9"/>
      <c r="B4" s="243"/>
      <c r="C4" s="243"/>
      <c r="D4" s="243"/>
      <c r="E4" s="243"/>
      <c r="F4" s="243"/>
      <c r="G4" s="243"/>
      <c r="H4" s="243"/>
      <c r="I4" s="243"/>
      <c r="J4" s="243"/>
      <c r="K4" s="243"/>
      <c r="L4" s="243"/>
      <c r="M4" s="243"/>
      <c r="N4" s="243"/>
      <c r="O4" s="243"/>
      <c r="P4" s="9"/>
      <c r="Q4" s="9"/>
      <c r="R4" s="9"/>
      <c r="S4" s="9"/>
      <c r="T4" s="9"/>
      <c r="U4" s="9"/>
      <c r="V4" s="9"/>
      <c r="W4" s="9"/>
      <c r="X4" s="9"/>
      <c r="Y4" s="9"/>
      <c r="Z4" s="9"/>
      <c r="AA4" s="9"/>
      <c r="AB4" s="9"/>
      <c r="AC4" s="9"/>
      <c r="AD4" s="9"/>
      <c r="AE4" s="9"/>
      <c r="AF4" s="9"/>
      <c r="AG4" s="9"/>
      <c r="AH4" s="9"/>
      <c r="AI4" s="9"/>
      <c r="AJ4" s="9"/>
      <c r="AK4" s="9"/>
      <c r="AL4" s="9"/>
      <c r="AM4" s="9"/>
    </row>
    <row r="5" spans="1:39" ht="21" x14ac:dyDescent="0.4">
      <c r="A5" s="9"/>
      <c r="B5" s="124" t="s">
        <v>1</v>
      </c>
      <c r="C5" s="525">
        <v>44308</v>
      </c>
      <c r="D5" s="526" t="s">
        <v>1121</v>
      </c>
      <c r="E5" s="123"/>
      <c r="F5" s="123"/>
      <c r="G5" s="123"/>
      <c r="H5" s="123"/>
      <c r="I5" s="123"/>
      <c r="J5" s="123"/>
      <c r="K5" s="123"/>
      <c r="L5" s="123"/>
      <c r="M5" s="123"/>
      <c r="N5" s="123"/>
      <c r="O5" s="123"/>
      <c r="P5" s="201"/>
      <c r="Q5" s="9"/>
      <c r="R5" s="9"/>
      <c r="S5" s="9"/>
      <c r="T5" s="9"/>
      <c r="U5" s="9"/>
      <c r="V5" s="9"/>
      <c r="W5" s="9"/>
      <c r="X5" s="9"/>
      <c r="Y5" s="9"/>
      <c r="Z5" s="9"/>
      <c r="AA5" s="9"/>
      <c r="AB5" s="9"/>
      <c r="AC5" s="9"/>
      <c r="AD5" s="9"/>
      <c r="AE5" s="9"/>
      <c r="AF5" s="9"/>
      <c r="AG5" s="9"/>
      <c r="AH5" s="9"/>
      <c r="AI5" s="9"/>
      <c r="AJ5" s="9"/>
      <c r="AK5" s="9"/>
      <c r="AL5" s="9"/>
      <c r="AM5" s="9"/>
    </row>
    <row r="6" spans="1:39" x14ac:dyDescent="0.3">
      <c r="A6" s="9"/>
      <c r="B6" s="12"/>
      <c r="C6" s="1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ht="409.5" customHeight="1" x14ac:dyDescent="0.3">
      <c r="A7" s="9"/>
      <c r="B7" s="582" t="s">
        <v>1188</v>
      </c>
      <c r="C7" s="582"/>
      <c r="D7" s="582"/>
      <c r="E7" s="582"/>
      <c r="F7" s="582"/>
      <c r="G7" s="582"/>
      <c r="H7" s="582"/>
      <c r="I7" s="582"/>
      <c r="J7" s="582"/>
      <c r="K7" s="582"/>
      <c r="L7" s="582"/>
      <c r="M7" s="582"/>
      <c r="N7" s="582"/>
      <c r="O7" s="582"/>
      <c r="P7" s="9"/>
      <c r="Q7" s="372"/>
      <c r="R7" s="9"/>
      <c r="S7" s="9"/>
      <c r="T7" s="9"/>
      <c r="U7" s="9"/>
      <c r="V7" s="9"/>
      <c r="W7" s="9"/>
      <c r="X7" s="9"/>
      <c r="Y7" s="9"/>
      <c r="Z7" s="9"/>
      <c r="AA7" s="9"/>
      <c r="AB7" s="9"/>
      <c r="AC7" s="9"/>
      <c r="AD7" s="9"/>
      <c r="AE7" s="9"/>
      <c r="AF7" s="9"/>
      <c r="AG7" s="9"/>
      <c r="AH7" s="9"/>
      <c r="AI7" s="9"/>
      <c r="AJ7" s="9"/>
      <c r="AK7" s="9"/>
      <c r="AL7" s="9"/>
      <c r="AM7" s="9"/>
    </row>
    <row r="8" spans="1:39" x14ac:dyDescent="0.3">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x14ac:dyDescent="0.3">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row>
    <row r="10" spans="1:39" x14ac:dyDescent="0.3">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x14ac:dyDescent="0.3">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x14ac:dyDescent="0.3">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row>
    <row r="14" spans="1:39" x14ac:dyDescent="0.3">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x14ac:dyDescent="0.3">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x14ac:dyDescent="0.3">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x14ac:dyDescent="0.3">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x14ac:dyDescent="0.3">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x14ac:dyDescent="0.3">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row>
    <row r="20" spans="1:39" x14ac:dyDescent="0.3">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x14ac:dyDescent="0.3">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x14ac:dyDescent="0.3">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x14ac:dyDescent="0.3">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1:39" x14ac:dyDescent="0.3">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x14ac:dyDescent="0.3">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1:39" x14ac:dyDescent="0.3">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1:39" x14ac:dyDescent="0.3">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x14ac:dyDescent="0.3">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x14ac:dyDescent="0.3">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x14ac:dyDescent="0.3">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x14ac:dyDescent="0.3">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x14ac:dyDescent="0.3">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x14ac:dyDescent="0.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x14ac:dyDescent="0.3">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x14ac:dyDescent="0.3">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row>
    <row r="36" spans="1:39" x14ac:dyDescent="0.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x14ac:dyDescent="0.3">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x14ac:dyDescent="0.3">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39" x14ac:dyDescent="0.3">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x14ac:dyDescent="0.3">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x14ac:dyDescent="0.3">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x14ac:dyDescent="0.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x14ac:dyDescent="0.3">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x14ac:dyDescent="0.3">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x14ac:dyDescent="0.3">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39" x14ac:dyDescent="0.3">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row r="48" spans="1:39" x14ac:dyDescent="0.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x14ac:dyDescent="0.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x14ac:dyDescent="0.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row r="51" spans="1:39" x14ac:dyDescent="0.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row r="52" spans="1:39" x14ac:dyDescent="0.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row>
    <row r="53" spans="1:39" x14ac:dyDescent="0.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row>
    <row r="54" spans="1:39" x14ac:dyDescent="0.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row>
    <row r="55" spans="1:39" x14ac:dyDescent="0.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row>
    <row r="56" spans="1:39" x14ac:dyDescent="0.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row>
    <row r="57" spans="1:39" x14ac:dyDescent="0.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row>
    <row r="58" spans="1:39" x14ac:dyDescent="0.3">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row>
    <row r="59" spans="1:39" x14ac:dyDescent="0.3">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39" x14ac:dyDescent="0.3">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39" x14ac:dyDescent="0.3">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x14ac:dyDescent="0.3">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x14ac:dyDescent="0.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x14ac:dyDescent="0.3">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x14ac:dyDescent="0.3">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x14ac:dyDescent="0.3">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1:39" x14ac:dyDescent="0.3">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39"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x14ac:dyDescent="0.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39" x14ac:dyDescent="0.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39" x14ac:dyDescent="0.3">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39" x14ac:dyDescent="0.3">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1:39" x14ac:dyDescent="0.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row r="74" spans="1:39" x14ac:dyDescent="0.3">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row>
    <row r="75" spans="1:39"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x14ac:dyDescent="0.3">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row>
    <row r="77" spans="1:39" x14ac:dyDescent="0.3">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row>
    <row r="78" spans="1:39" x14ac:dyDescent="0.3">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row>
    <row r="79" spans="1:39" x14ac:dyDescent="0.3">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row>
    <row r="80" spans="1:39" x14ac:dyDescent="0.3">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row>
    <row r="81" spans="1:39" x14ac:dyDescent="0.3">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row>
    <row r="82" spans="1:39" x14ac:dyDescent="0.3">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1:39" x14ac:dyDescent="0.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row>
    <row r="84" spans="1:39" x14ac:dyDescent="0.3">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row>
    <row r="85" spans="1:39" x14ac:dyDescent="0.3">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row>
    <row r="86" spans="1:39" x14ac:dyDescent="0.3">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row>
    <row r="87" spans="1:39" x14ac:dyDescent="0.3">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row>
    <row r="88" spans="1:39" x14ac:dyDescent="0.3">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row>
    <row r="89" spans="1:39" x14ac:dyDescent="0.3">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row>
    <row r="90" spans="1:39" x14ac:dyDescent="0.3">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row>
    <row r="91" spans="1:39" x14ac:dyDescent="0.3">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row>
    <row r="92" spans="1:39" x14ac:dyDescent="0.3">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row>
    <row r="93" spans="1:39" x14ac:dyDescent="0.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row>
    <row r="94" spans="1:39" x14ac:dyDescent="0.3">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row>
    <row r="95" spans="1:39" x14ac:dyDescent="0.3">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row>
    <row r="96" spans="1:39" x14ac:dyDescent="0.3">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row>
    <row r="97" spans="1:39" x14ac:dyDescent="0.3">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row>
    <row r="98" spans="1:39" x14ac:dyDescent="0.3">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row>
    <row r="99" spans="1:39" x14ac:dyDescent="0.3">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row>
    <row r="100" spans="1:39" x14ac:dyDescent="0.3">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row>
  </sheetData>
  <mergeCells count="2">
    <mergeCell ref="B3:O3"/>
    <mergeCell ref="B7:O7"/>
  </mergeCells>
  <printOptions horizontalCentered="1"/>
  <pageMargins left="0.25" right="0.25" top="0.75" bottom="0.75" header="0.3" footer="0.3"/>
  <pageSetup scale="81" orientation="landscape" r:id="rId1"/>
  <headerFooter>
    <oddFooter>&amp;C&amp;"Century Gothic,Regular"&amp;9Page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446B2-760C-4EC8-8B94-7F179DA84A49}">
  <sheetPr>
    <tabColor rgb="FF037784"/>
    <pageSetUpPr fitToPage="1"/>
  </sheetPr>
  <dimension ref="A1:Z85"/>
  <sheetViews>
    <sheetView zoomScale="115" zoomScaleNormal="115" zoomScaleSheetLayoutView="130" workbookViewId="0">
      <pane xSplit="1" ySplit="2" topLeftCell="B3" activePane="bottomRight" state="frozen"/>
      <selection activeCell="B72" sqref="B72"/>
      <selection pane="topRight" activeCell="B72" sqref="B72"/>
      <selection pane="bottomLeft" activeCell="B72" sqref="B72"/>
      <selection pane="bottomRight" activeCell="B3" sqref="B3"/>
    </sheetView>
  </sheetViews>
  <sheetFormatPr defaultColWidth="9.109375" defaultRowHeight="10.8" x14ac:dyDescent="0.25"/>
  <cols>
    <col min="1" max="1" width="9.109375" style="54"/>
    <col min="2" max="2" width="45.6640625" style="54" customWidth="1"/>
    <col min="3" max="10" width="13.6640625" style="54" customWidth="1"/>
    <col min="11" max="16384" width="9.109375" style="54"/>
  </cols>
  <sheetData>
    <row r="1" spans="1:26" ht="20.399999999999999" customHeight="1" x14ac:dyDescent="0.25">
      <c r="A1" s="14"/>
      <c r="B1" s="50" t="s">
        <v>25</v>
      </c>
      <c r="C1" s="51"/>
      <c r="D1" s="51"/>
      <c r="E1" s="51"/>
      <c r="F1" s="51"/>
      <c r="G1" s="51"/>
      <c r="H1" s="51"/>
      <c r="I1" s="51"/>
      <c r="J1" s="51"/>
      <c r="K1" s="14"/>
      <c r="L1" s="14"/>
      <c r="M1" s="14"/>
      <c r="N1" s="14"/>
      <c r="O1" s="14"/>
      <c r="P1" s="14"/>
      <c r="Q1" s="14"/>
      <c r="R1" s="14"/>
      <c r="S1" s="14"/>
      <c r="T1" s="14"/>
      <c r="U1" s="14"/>
      <c r="V1" s="14"/>
      <c r="W1" s="14"/>
      <c r="X1" s="14"/>
      <c r="Y1" s="14"/>
      <c r="Z1" s="14"/>
    </row>
    <row r="2" spans="1:26" ht="14.4" x14ac:dyDescent="0.3">
      <c r="A2" s="14"/>
      <c r="B2" s="447" t="s">
        <v>49</v>
      </c>
      <c r="C2" s="591" t="s">
        <v>50</v>
      </c>
      <c r="D2" s="593"/>
      <c r="E2" s="591" t="s">
        <v>767</v>
      </c>
      <c r="F2" s="593"/>
      <c r="G2" s="591" t="s">
        <v>1120</v>
      </c>
      <c r="H2" s="593"/>
      <c r="I2" s="591" t="s">
        <v>51</v>
      </c>
      <c r="J2" s="593"/>
      <c r="K2" s="125"/>
      <c r="L2"/>
      <c r="M2"/>
      <c r="N2"/>
      <c r="O2"/>
    </row>
    <row r="3" spans="1:26" ht="44.25" customHeight="1" x14ac:dyDescent="0.25">
      <c r="A3" s="302"/>
      <c r="B3" s="527" t="s">
        <v>1117</v>
      </c>
      <c r="C3" s="528" t="s">
        <v>1118</v>
      </c>
      <c r="D3" s="528" t="s">
        <v>1119</v>
      </c>
      <c r="E3" s="528" t="s">
        <v>1118</v>
      </c>
      <c r="F3" s="528" t="s">
        <v>1119</v>
      </c>
      <c r="G3" s="528" t="s">
        <v>1118</v>
      </c>
      <c r="H3" s="528" t="s">
        <v>1119</v>
      </c>
      <c r="I3" s="528" t="s">
        <v>1118</v>
      </c>
      <c r="J3" s="528" t="s">
        <v>1119</v>
      </c>
      <c r="K3" s="125"/>
      <c r="L3" s="14"/>
      <c r="M3" s="14"/>
      <c r="N3" s="14"/>
      <c r="O3" s="14"/>
      <c r="P3" s="14"/>
      <c r="Q3" s="14"/>
      <c r="R3" s="14"/>
      <c r="S3" s="14"/>
      <c r="T3" s="14"/>
      <c r="U3" s="14"/>
      <c r="V3" s="14"/>
      <c r="W3" s="14"/>
      <c r="X3" s="14"/>
      <c r="Y3" s="14"/>
      <c r="Z3" s="14"/>
    </row>
    <row r="4" spans="1:26" s="56" customFormat="1" x14ac:dyDescent="0.25">
      <c r="A4" s="131"/>
      <c r="B4" s="8" t="s">
        <v>52</v>
      </c>
      <c r="C4" s="96"/>
      <c r="D4" s="7"/>
      <c r="E4" s="96"/>
      <c r="F4" s="7"/>
      <c r="G4" s="96"/>
      <c r="H4" s="7"/>
      <c r="I4" s="96"/>
      <c r="J4" s="7"/>
      <c r="K4" s="131"/>
      <c r="L4" s="131"/>
      <c r="M4" s="131"/>
      <c r="N4" s="131"/>
      <c r="O4" s="131"/>
      <c r="P4" s="131"/>
      <c r="Q4" s="131"/>
      <c r="R4" s="131"/>
      <c r="S4" s="131"/>
      <c r="T4" s="131"/>
      <c r="U4" s="131"/>
      <c r="V4" s="131"/>
      <c r="W4" s="131"/>
      <c r="X4" s="131"/>
      <c r="Y4" s="131"/>
      <c r="Z4" s="131"/>
    </row>
    <row r="5" spans="1:26" s="56" customFormat="1" ht="15.75" customHeight="1" x14ac:dyDescent="0.25">
      <c r="A5" s="131"/>
      <c r="B5" s="61" t="s">
        <v>53</v>
      </c>
      <c r="C5" s="401">
        <v>22.192375424700003</v>
      </c>
      <c r="D5" s="392">
        <f>C5/C11</f>
        <v>0.41510618405944716</v>
      </c>
      <c r="E5" s="401">
        <v>0.26947577391999999</v>
      </c>
      <c r="F5" s="392">
        <f>E5/E11</f>
        <v>3.1555413412094988E-2</v>
      </c>
      <c r="G5" s="401">
        <v>7.7217422265540012</v>
      </c>
      <c r="H5" s="392">
        <f>G5/G11</f>
        <v>0.31885219606791498</v>
      </c>
      <c r="I5" s="401">
        <f>C5+E5+G5</f>
        <v>30.183593425174003</v>
      </c>
      <c r="J5" s="392">
        <f>I5/I11</f>
        <v>0.3500805433840915</v>
      </c>
      <c r="K5" s="131"/>
      <c r="L5" s="302"/>
      <c r="M5" s="302"/>
      <c r="N5" s="131"/>
      <c r="O5" s="131"/>
      <c r="P5" s="131"/>
      <c r="Q5" s="131"/>
      <c r="R5" s="131"/>
      <c r="S5" s="131"/>
      <c r="T5" s="131"/>
      <c r="U5" s="131"/>
      <c r="V5" s="131"/>
      <c r="W5" s="131"/>
      <c r="X5" s="131"/>
      <c r="Y5" s="131"/>
      <c r="Z5" s="131"/>
    </row>
    <row r="6" spans="1:26" s="56" customFormat="1" ht="15.75" customHeight="1" x14ac:dyDescent="0.25">
      <c r="A6" s="131"/>
      <c r="B6" s="61" t="s">
        <v>54</v>
      </c>
      <c r="C6" s="402">
        <v>0</v>
      </c>
      <c r="D6" s="393">
        <f>C6/C11</f>
        <v>0</v>
      </c>
      <c r="E6" s="402">
        <v>0</v>
      </c>
      <c r="F6" s="393">
        <f>E6/E11</f>
        <v>0</v>
      </c>
      <c r="G6" s="402">
        <v>16.49556699</v>
      </c>
      <c r="H6" s="393">
        <f>G6/G11</f>
        <v>0.68114780393208507</v>
      </c>
      <c r="I6" s="402">
        <f>C6+E6+G6</f>
        <v>16.49556699</v>
      </c>
      <c r="J6" s="393">
        <f>I6/I11</f>
        <v>0.19132172150422452</v>
      </c>
      <c r="K6" s="131"/>
      <c r="L6" s="131"/>
      <c r="M6" s="131"/>
      <c r="N6" s="131"/>
      <c r="O6" s="131"/>
      <c r="P6" s="131"/>
      <c r="Q6" s="131"/>
      <c r="R6" s="131"/>
      <c r="S6" s="131"/>
      <c r="T6" s="131"/>
      <c r="U6" s="131"/>
      <c r="V6" s="131"/>
      <c r="W6" s="131"/>
      <c r="X6" s="131"/>
      <c r="Y6" s="131"/>
      <c r="Z6" s="131"/>
    </row>
    <row r="7" spans="1:26" s="56" customFormat="1" ht="15.75" customHeight="1" x14ac:dyDescent="0.25">
      <c r="A7" s="131"/>
      <c r="B7" s="61" t="s">
        <v>55</v>
      </c>
      <c r="C7" s="402">
        <v>1.6278556421500001</v>
      </c>
      <c r="D7" s="393">
        <f>C7/C11</f>
        <v>3.0448878539628528E-2</v>
      </c>
      <c r="E7" s="402">
        <v>4.7070882249999997</v>
      </c>
      <c r="F7" s="393">
        <f>E7/E11</f>
        <v>0.55119654262937601</v>
      </c>
      <c r="G7" s="402">
        <v>0</v>
      </c>
      <c r="H7" s="393">
        <f>G7/G11</f>
        <v>0</v>
      </c>
      <c r="I7" s="402">
        <f>C7+E7+G7</f>
        <v>6.3349438671499998</v>
      </c>
      <c r="J7" s="393">
        <f>I7/I11</f>
        <v>7.3475035264354213E-2</v>
      </c>
      <c r="K7" s="131"/>
      <c r="L7" s="131"/>
      <c r="M7" s="131"/>
      <c r="N7" s="131"/>
      <c r="O7" s="131"/>
      <c r="P7" s="131"/>
      <c r="Q7" s="131"/>
      <c r="R7" s="131"/>
      <c r="S7" s="131"/>
      <c r="T7" s="131"/>
      <c r="U7" s="131"/>
      <c r="V7" s="131"/>
      <c r="W7" s="131"/>
      <c r="X7" s="131"/>
      <c r="Y7" s="131"/>
      <c r="Z7" s="131"/>
    </row>
    <row r="8" spans="1:26" s="56" customFormat="1" ht="15.75" customHeight="1" x14ac:dyDescent="0.25">
      <c r="A8" s="131"/>
      <c r="B8" s="88" t="s">
        <v>1199</v>
      </c>
      <c r="C8" s="403">
        <v>0</v>
      </c>
      <c r="D8" s="391">
        <f>C8/C11</f>
        <v>0</v>
      </c>
      <c r="E8" s="403">
        <v>7.9850498700000008E-2</v>
      </c>
      <c r="F8" s="391">
        <f>E8/E11</f>
        <v>9.3504342189531589E-3</v>
      </c>
      <c r="G8" s="403">
        <v>0</v>
      </c>
      <c r="H8" s="391">
        <f>G8/G11</f>
        <v>0</v>
      </c>
      <c r="I8" s="403">
        <f>C8+E8+G8</f>
        <v>7.9850498700000008E-2</v>
      </c>
      <c r="J8" s="391">
        <f>I8/I11</f>
        <v>9.2613578445143482E-4</v>
      </c>
      <c r="K8" s="131"/>
      <c r="L8" s="131"/>
      <c r="M8" s="131"/>
      <c r="N8" s="131"/>
      <c r="O8" s="131"/>
      <c r="P8" s="131"/>
      <c r="Q8" s="131"/>
      <c r="R8" s="131"/>
      <c r="S8" s="131"/>
      <c r="T8" s="131"/>
      <c r="U8" s="131"/>
      <c r="V8" s="131"/>
      <c r="W8" s="131"/>
      <c r="X8" s="131"/>
      <c r="Y8" s="131"/>
      <c r="Z8" s="131"/>
    </row>
    <row r="9" spans="1:26" s="56" customFormat="1" ht="12" x14ac:dyDescent="0.25">
      <c r="A9" s="131"/>
      <c r="B9" s="8" t="s">
        <v>1198</v>
      </c>
      <c r="C9" s="396"/>
      <c r="D9" s="394"/>
      <c r="E9" s="396"/>
      <c r="F9" s="394"/>
      <c r="G9" s="396"/>
      <c r="H9" s="394"/>
      <c r="I9" s="396"/>
      <c r="J9" s="394"/>
      <c r="K9" s="131"/>
      <c r="L9" s="131"/>
      <c r="M9" s="131"/>
      <c r="N9" s="131"/>
      <c r="O9" s="131"/>
      <c r="P9" s="131"/>
      <c r="Q9" s="131"/>
      <c r="R9" s="131"/>
      <c r="S9" s="131"/>
      <c r="T9" s="131"/>
      <c r="U9" s="131"/>
      <c r="V9" s="131"/>
      <c r="W9" s="131"/>
      <c r="X9" s="131"/>
      <c r="Y9" s="131"/>
      <c r="Z9" s="131"/>
    </row>
    <row r="10" spans="1:26" s="56" customFormat="1" x14ac:dyDescent="0.25">
      <c r="A10" s="131"/>
      <c r="B10" s="95" t="s">
        <v>57</v>
      </c>
      <c r="C10" s="397">
        <v>29.641693319999998</v>
      </c>
      <c r="D10" s="395">
        <f>C10/C11</f>
        <v>0.55444493740092438</v>
      </c>
      <c r="E10" s="397">
        <v>3.4833492000000001</v>
      </c>
      <c r="F10" s="395">
        <f>E10/E11</f>
        <v>0.40789760973957589</v>
      </c>
      <c r="G10" s="397">
        <v>0</v>
      </c>
      <c r="H10" s="395">
        <f>G10/G11</f>
        <v>0</v>
      </c>
      <c r="I10" s="397">
        <f>C10+E10</f>
        <v>33.125042520000001</v>
      </c>
      <c r="J10" s="395">
        <f>I10/I11</f>
        <v>0.38419656406287833</v>
      </c>
      <c r="K10" s="137"/>
      <c r="L10" s="131"/>
      <c r="M10" s="131"/>
      <c r="N10" s="131"/>
      <c r="O10" s="131"/>
      <c r="P10" s="131"/>
      <c r="Q10" s="131"/>
      <c r="R10" s="131"/>
      <c r="S10" s="131"/>
      <c r="T10" s="131"/>
      <c r="U10" s="131"/>
      <c r="V10" s="131"/>
      <c r="W10" s="131"/>
      <c r="X10" s="131"/>
      <c r="Y10" s="131"/>
      <c r="Z10" s="131"/>
    </row>
    <row r="11" spans="1:26" s="56" customFormat="1" ht="16.5" customHeight="1" x14ac:dyDescent="0.25">
      <c r="A11" s="131"/>
      <c r="B11" s="135" t="s">
        <v>58</v>
      </c>
      <c r="C11" s="398">
        <v>53.461924386850001</v>
      </c>
      <c r="D11" s="244">
        <f>D10+D8+D7+D6+D5</f>
        <v>1</v>
      </c>
      <c r="E11" s="398">
        <v>8.5397636976199998</v>
      </c>
      <c r="F11" s="244">
        <f>F10+F8+F7+F6+F5</f>
        <v>1</v>
      </c>
      <c r="G11" s="398">
        <v>24.217309216554</v>
      </c>
      <c r="H11" s="244">
        <f>H10+H8+H7+H6+H5</f>
        <v>1</v>
      </c>
      <c r="I11" s="398">
        <f>I10+I8+I7+I6+I5</f>
        <v>86.218997301024004</v>
      </c>
      <c r="J11" s="244">
        <f>J10+J8+J7+J6+J5</f>
        <v>1</v>
      </c>
      <c r="K11" s="131"/>
      <c r="L11" s="131"/>
      <c r="M11" s="131"/>
      <c r="N11" s="131"/>
      <c r="O11" s="131"/>
      <c r="P11" s="131"/>
      <c r="Q11" s="131"/>
      <c r="R11" s="131"/>
      <c r="S11" s="131"/>
      <c r="T11" s="131"/>
      <c r="U11" s="131"/>
      <c r="V11" s="131"/>
      <c r="W11" s="131"/>
      <c r="X11" s="131"/>
      <c r="Y11" s="131"/>
      <c r="Z11" s="131"/>
    </row>
    <row r="12" spans="1:26" ht="8.1" customHeight="1" x14ac:dyDescent="0.25">
      <c r="A12" s="131"/>
      <c r="B12" s="94"/>
      <c r="C12" s="14"/>
      <c r="D12" s="126"/>
      <c r="E12" s="127"/>
      <c r="F12" s="126"/>
      <c r="G12" s="127"/>
      <c r="H12" s="14"/>
      <c r="I12" s="127"/>
      <c r="J12" s="14"/>
      <c r="K12" s="14"/>
      <c r="L12" s="14"/>
      <c r="M12" s="14"/>
      <c r="N12" s="14"/>
      <c r="O12" s="14"/>
      <c r="P12" s="14"/>
      <c r="Q12" s="14"/>
      <c r="R12" s="14"/>
      <c r="S12" s="14"/>
      <c r="T12" s="14"/>
      <c r="U12" s="14"/>
      <c r="V12" s="14"/>
      <c r="W12" s="14"/>
      <c r="X12" s="14"/>
      <c r="Y12" s="14"/>
      <c r="Z12" s="14"/>
    </row>
    <row r="13" spans="1:26" ht="11.4" x14ac:dyDescent="0.25">
      <c r="A13" s="125"/>
      <c r="B13" s="514" t="s">
        <v>1187</v>
      </c>
      <c r="C13" s="302"/>
      <c r="D13" s="302"/>
      <c r="E13" s="302"/>
      <c r="F13" s="302"/>
      <c r="G13" s="302"/>
      <c r="H13" s="302"/>
      <c r="I13" s="302"/>
      <c r="J13" s="302"/>
      <c r="K13" s="14"/>
      <c r="L13" s="14"/>
      <c r="M13" s="14"/>
      <c r="N13" s="14"/>
      <c r="O13" s="14"/>
      <c r="P13" s="14"/>
      <c r="Q13" s="14"/>
      <c r="R13" s="14"/>
      <c r="S13" s="14"/>
      <c r="T13" s="14"/>
      <c r="U13" s="14"/>
      <c r="V13" s="14"/>
      <c r="W13" s="14"/>
      <c r="X13" s="14"/>
      <c r="Y13" s="14"/>
      <c r="Z13" s="14"/>
    </row>
    <row r="14" spans="1:26" x14ac:dyDescent="0.25">
      <c r="A14" s="125"/>
      <c r="B14" s="586" t="s">
        <v>1192</v>
      </c>
      <c r="C14" s="586"/>
      <c r="D14" s="586"/>
      <c r="E14" s="586"/>
      <c r="F14" s="586"/>
      <c r="G14" s="586"/>
      <c r="H14" s="586"/>
      <c r="I14" s="586"/>
      <c r="J14" s="586"/>
      <c r="K14" s="14"/>
      <c r="L14" s="14"/>
      <c r="M14" s="14"/>
      <c r="N14" s="14"/>
      <c r="O14" s="14"/>
      <c r="P14" s="14"/>
      <c r="Q14" s="14"/>
      <c r="R14" s="14"/>
      <c r="S14" s="14"/>
      <c r="T14" s="14"/>
      <c r="U14" s="14"/>
      <c r="V14" s="14"/>
      <c r="W14" s="14"/>
      <c r="X14" s="14"/>
      <c r="Y14" s="14"/>
      <c r="Z14" s="14"/>
    </row>
    <row r="15" spans="1:26" x14ac:dyDescent="0.25">
      <c r="A15" s="125"/>
      <c r="B15" s="586"/>
      <c r="C15" s="586"/>
      <c r="D15" s="586"/>
      <c r="E15" s="586"/>
      <c r="F15" s="586"/>
      <c r="G15" s="586"/>
      <c r="H15" s="586"/>
      <c r="I15" s="586"/>
      <c r="J15" s="586"/>
      <c r="K15" s="14"/>
      <c r="L15" s="14"/>
      <c r="M15" s="14"/>
      <c r="N15" s="14"/>
      <c r="O15" s="14"/>
      <c r="P15" s="14"/>
      <c r="Q15" s="14"/>
      <c r="R15" s="14"/>
      <c r="S15" s="14"/>
      <c r="T15" s="14"/>
      <c r="U15" s="14"/>
      <c r="V15" s="14"/>
      <c r="W15" s="14"/>
      <c r="X15" s="14"/>
      <c r="Y15" s="14"/>
      <c r="Z15" s="14"/>
    </row>
    <row r="16" spans="1:26" ht="21" customHeight="1" x14ac:dyDescent="0.25">
      <c r="A16" s="131"/>
      <c r="B16" s="586" t="s">
        <v>1190</v>
      </c>
      <c r="C16" s="586"/>
      <c r="D16" s="586"/>
      <c r="E16" s="586"/>
      <c r="F16" s="586"/>
      <c r="G16" s="586"/>
      <c r="H16" s="586"/>
      <c r="I16" s="586"/>
      <c r="J16" s="586"/>
      <c r="K16" s="14"/>
      <c r="L16" s="14"/>
      <c r="M16" s="14"/>
      <c r="N16" s="14"/>
      <c r="O16" s="14"/>
      <c r="P16" s="14"/>
      <c r="Q16" s="14"/>
      <c r="R16" s="14"/>
      <c r="S16" s="14"/>
      <c r="T16" s="14"/>
      <c r="U16" s="14"/>
      <c r="V16" s="14"/>
      <c r="W16" s="14"/>
      <c r="X16" s="14"/>
      <c r="Y16" s="14"/>
      <c r="Z16" s="14"/>
    </row>
    <row r="17" spans="1:26" ht="24.6" customHeight="1" x14ac:dyDescent="0.25">
      <c r="A17" s="131"/>
      <c r="B17" s="586" t="s">
        <v>1196</v>
      </c>
      <c r="C17" s="586"/>
      <c r="D17" s="586"/>
      <c r="E17" s="586"/>
      <c r="F17" s="586"/>
      <c r="G17" s="586"/>
      <c r="H17" s="586"/>
      <c r="I17" s="586"/>
      <c r="J17" s="586"/>
      <c r="K17" s="14"/>
      <c r="L17" s="14"/>
      <c r="M17" s="14"/>
      <c r="N17" s="14"/>
      <c r="O17" s="14"/>
      <c r="P17" s="14"/>
      <c r="Q17" s="14"/>
      <c r="R17" s="14"/>
      <c r="S17" s="14"/>
      <c r="T17" s="14"/>
      <c r="U17" s="14"/>
      <c r="V17" s="14"/>
      <c r="W17" s="14"/>
      <c r="X17" s="14"/>
      <c r="Y17" s="14"/>
      <c r="Z17" s="14"/>
    </row>
    <row r="18" spans="1:26" ht="24.6" customHeight="1" x14ac:dyDescent="0.25">
      <c r="A18" s="516"/>
      <c r="B18" s="586" t="s">
        <v>1197</v>
      </c>
      <c r="C18" s="586"/>
      <c r="D18" s="586"/>
      <c r="E18" s="586"/>
      <c r="F18" s="586"/>
      <c r="G18" s="586"/>
      <c r="H18" s="586"/>
      <c r="I18" s="586"/>
      <c r="J18" s="586"/>
      <c r="K18" s="14"/>
      <c r="L18" s="14"/>
      <c r="M18" s="14"/>
      <c r="N18" s="14"/>
      <c r="O18" s="14"/>
      <c r="P18" s="14"/>
      <c r="Q18" s="14"/>
      <c r="R18" s="14"/>
      <c r="S18" s="14"/>
      <c r="T18" s="14"/>
      <c r="U18" s="14"/>
      <c r="V18" s="14"/>
      <c r="W18" s="14"/>
      <c r="X18" s="14"/>
      <c r="Y18" s="14"/>
      <c r="Z18" s="14"/>
    </row>
    <row r="19" spans="1:26" ht="11.4" x14ac:dyDescent="0.25">
      <c r="A19" s="125"/>
      <c r="B19" s="590" t="s">
        <v>1189</v>
      </c>
      <c r="C19" s="590"/>
      <c r="D19" s="590"/>
      <c r="E19" s="590"/>
      <c r="F19" s="590"/>
      <c r="G19" s="590"/>
      <c r="H19" s="590"/>
      <c r="I19" s="590"/>
      <c r="J19" s="590"/>
      <c r="K19" s="14"/>
      <c r="L19" s="14"/>
      <c r="M19" s="14"/>
      <c r="N19" s="14"/>
      <c r="O19" s="14"/>
      <c r="P19" s="14"/>
      <c r="Q19" s="14"/>
      <c r="R19" s="14"/>
      <c r="S19" s="14"/>
      <c r="T19" s="14"/>
      <c r="U19" s="14"/>
      <c r="V19" s="14"/>
      <c r="W19" s="14"/>
      <c r="X19" s="14"/>
      <c r="Y19" s="14"/>
      <c r="Z19" s="14"/>
    </row>
    <row r="20" spans="1:26" x14ac:dyDescent="0.25">
      <c r="A20" s="131"/>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25">
      <c r="A21" s="131"/>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31"/>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31"/>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7.25" customHeight="1" x14ac:dyDescent="0.25">
      <c r="A24" s="131"/>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7.25" customHeight="1" x14ac:dyDescent="0.25">
      <c r="A25" s="131"/>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7.25" customHeight="1" x14ac:dyDescent="0.25">
      <c r="A26" s="131"/>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7.25" customHeight="1" x14ac:dyDescent="0.25">
      <c r="A27" s="131"/>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31"/>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25">
      <c r="A29" s="131"/>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25">
      <c r="A30" s="131"/>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131"/>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25">
      <c r="A32" s="131"/>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25">
      <c r="A33" s="131"/>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25">
      <c r="A34" s="131"/>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31"/>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25">
      <c r="A36" s="131"/>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31"/>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31"/>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31"/>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25">
      <c r="A40" s="131"/>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31"/>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31"/>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31"/>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31"/>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31"/>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31"/>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31"/>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31"/>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31"/>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31"/>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31"/>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31"/>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31"/>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31"/>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31"/>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31"/>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263"/>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1.4" x14ac:dyDescent="0.25">
      <c r="A59" s="26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1.4" x14ac:dyDescent="0.25">
      <c r="A60" s="26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sheetData>
  <mergeCells count="9">
    <mergeCell ref="B18:J18"/>
    <mergeCell ref="B19:J19"/>
    <mergeCell ref="C2:D2"/>
    <mergeCell ref="E2:F2"/>
    <mergeCell ref="G2:H2"/>
    <mergeCell ref="I2:J2"/>
    <mergeCell ref="B14:J15"/>
    <mergeCell ref="B16:J16"/>
    <mergeCell ref="B17:J17"/>
  </mergeCells>
  <printOptions horizontalCentered="1"/>
  <pageMargins left="0.25" right="0.25" top="0.75" bottom="0.75" header="0.3" footer="0.3"/>
  <pageSetup scale="86" orientation="landscape" r:id="rId1"/>
  <headerFooter>
    <oddFooter>&amp;C&amp;"Century Gothic,Regular"&amp;9Page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E360F-2CAE-4734-848A-39E603FF04D9}">
  <sheetPr codeName="Sheet7">
    <tabColor rgb="FF037784"/>
    <pageSetUpPr fitToPage="1"/>
  </sheetPr>
  <dimension ref="A1:M97"/>
  <sheetViews>
    <sheetView zoomScale="130" zoomScaleNormal="130" zoomScaleSheetLayoutView="160" workbookViewId="0">
      <pane ySplit="4" topLeftCell="A5" activePane="bottomLeft" state="frozen"/>
      <selection activeCell="I28" sqref="I28"/>
      <selection pane="bottomLeft" activeCell="A5" sqref="A5"/>
    </sheetView>
  </sheetViews>
  <sheetFormatPr defaultRowHeight="14.4" x14ac:dyDescent="0.3"/>
  <cols>
    <col min="2" max="2" width="45.6640625" customWidth="1"/>
    <col min="3" max="7" width="13.6640625" customWidth="1"/>
    <col min="8" max="8" width="45.109375" customWidth="1"/>
  </cols>
  <sheetData>
    <row r="1" spans="1:13" ht="20.399999999999999" customHeight="1" x14ac:dyDescent="0.3">
      <c r="A1" s="14"/>
      <c r="B1" s="50" t="s">
        <v>25</v>
      </c>
      <c r="C1" s="75"/>
      <c r="D1" s="75"/>
      <c r="E1" s="75"/>
      <c r="F1" s="75"/>
      <c r="G1" s="76"/>
      <c r="H1" s="14"/>
      <c r="I1" s="14"/>
      <c r="J1" s="14"/>
      <c r="K1" s="14"/>
      <c r="L1" s="14"/>
      <c r="M1" s="14"/>
    </row>
    <row r="2" spans="1:13" ht="13.5" customHeight="1" x14ac:dyDescent="0.3">
      <c r="A2" s="14"/>
      <c r="B2" s="447" t="s">
        <v>26</v>
      </c>
      <c r="C2" s="448"/>
      <c r="D2" s="448"/>
      <c r="E2" s="448"/>
      <c r="F2" s="448"/>
      <c r="G2" s="449"/>
      <c r="H2" s="14"/>
      <c r="I2" s="14"/>
      <c r="J2" s="14"/>
      <c r="K2" s="14"/>
      <c r="L2" s="14"/>
      <c r="M2" s="14"/>
    </row>
    <row r="3" spans="1:13" ht="13.5" customHeight="1" x14ac:dyDescent="0.3">
      <c r="A3" s="14"/>
      <c r="B3" s="52"/>
      <c r="C3" s="55">
        <v>2016</v>
      </c>
      <c r="D3" s="55">
        <v>2017</v>
      </c>
      <c r="E3" s="55">
        <v>2018</v>
      </c>
      <c r="F3" s="55">
        <v>2019</v>
      </c>
      <c r="G3" s="10">
        <v>2020</v>
      </c>
      <c r="H3" s="14"/>
      <c r="I3" s="14"/>
      <c r="J3" s="14"/>
      <c r="K3" s="14"/>
      <c r="L3" s="14"/>
      <c r="M3" s="14"/>
    </row>
    <row r="4" spans="1:13" ht="15.75" customHeight="1" x14ac:dyDescent="0.3">
      <c r="A4" s="131"/>
      <c r="B4" s="4" t="s">
        <v>97</v>
      </c>
      <c r="C4" s="73"/>
      <c r="D4" s="73"/>
      <c r="E4" s="73"/>
      <c r="F4" s="73"/>
      <c r="G4" s="74"/>
      <c r="H4" s="131"/>
      <c r="I4" s="131"/>
      <c r="J4" s="131"/>
      <c r="K4" s="131"/>
      <c r="L4" s="131"/>
      <c r="M4" s="131"/>
    </row>
    <row r="5" spans="1:13" x14ac:dyDescent="0.3">
      <c r="A5" s="131"/>
      <c r="B5" s="256" t="s">
        <v>98</v>
      </c>
      <c r="C5" s="308">
        <v>119.4</v>
      </c>
      <c r="D5" s="308">
        <v>102.8</v>
      </c>
      <c r="E5" s="308">
        <v>109.7</v>
      </c>
      <c r="F5" s="308">
        <v>117.6</v>
      </c>
      <c r="G5" s="309">
        <v>98.183999999999997</v>
      </c>
      <c r="H5" s="46"/>
      <c r="I5" s="131"/>
      <c r="J5" s="131"/>
      <c r="K5" s="131"/>
      <c r="L5" s="131"/>
      <c r="M5" s="131"/>
    </row>
    <row r="6" spans="1:13" x14ac:dyDescent="0.3">
      <c r="A6" s="131"/>
      <c r="B6" s="256" t="s">
        <v>681</v>
      </c>
      <c r="C6" s="308">
        <v>42.1</v>
      </c>
      <c r="D6" s="308">
        <v>39.095829999999999</v>
      </c>
      <c r="E6" s="308">
        <v>41.527200000000001</v>
      </c>
      <c r="F6" s="308">
        <v>47.883989999999997</v>
      </c>
      <c r="G6" s="309">
        <v>39.884459999999997</v>
      </c>
      <c r="H6" s="46"/>
      <c r="I6" s="131"/>
      <c r="J6" s="131"/>
      <c r="K6" s="131"/>
      <c r="L6" s="131"/>
      <c r="M6" s="131"/>
    </row>
    <row r="7" spans="1:13" x14ac:dyDescent="0.3">
      <c r="A7" s="131"/>
      <c r="B7" s="256" t="s">
        <v>682</v>
      </c>
      <c r="C7" s="308">
        <v>12.5</v>
      </c>
      <c r="D7" s="308">
        <v>11.110430000000001</v>
      </c>
      <c r="E7" s="308">
        <v>12.245209999999998</v>
      </c>
      <c r="F7" s="308">
        <v>7.1691400000000005</v>
      </c>
      <c r="G7" s="309">
        <v>7.2745200000000008</v>
      </c>
      <c r="H7" s="46"/>
      <c r="I7" s="131"/>
      <c r="J7" s="131"/>
      <c r="K7" s="131"/>
      <c r="L7" s="14"/>
      <c r="M7" s="14"/>
    </row>
    <row r="8" spans="1:13" x14ac:dyDescent="0.3">
      <c r="A8" s="131"/>
      <c r="B8" s="256" t="s">
        <v>683</v>
      </c>
      <c r="C8" s="308">
        <v>25.1</v>
      </c>
      <c r="D8" s="308">
        <v>15.3484</v>
      </c>
      <c r="E8" s="308">
        <v>17.256619999999998</v>
      </c>
      <c r="F8" s="308">
        <v>14.197569999999999</v>
      </c>
      <c r="G8" s="309">
        <v>13.083170000000001</v>
      </c>
      <c r="H8" s="46"/>
      <c r="I8" s="131"/>
      <c r="J8" s="131"/>
      <c r="K8" s="131"/>
      <c r="L8" s="14"/>
      <c r="M8" s="14"/>
    </row>
    <row r="9" spans="1:13" x14ac:dyDescent="0.3">
      <c r="A9" s="131"/>
      <c r="B9" s="256" t="s">
        <v>99</v>
      </c>
      <c r="C9" s="310">
        <v>1.4000000000000001E-4</v>
      </c>
      <c r="D9" s="310">
        <v>2.0999999999999998E-4</v>
      </c>
      <c r="E9" s="310">
        <v>5.9999999999999995E-5</v>
      </c>
      <c r="F9" s="310">
        <v>1E-4</v>
      </c>
      <c r="G9" s="311">
        <v>5.9999999999999995E-5</v>
      </c>
      <c r="H9" s="265"/>
      <c r="I9" s="131"/>
      <c r="J9" s="131"/>
      <c r="K9" s="14"/>
      <c r="L9" s="14"/>
      <c r="M9" s="14"/>
    </row>
    <row r="10" spans="1:13" x14ac:dyDescent="0.3">
      <c r="A10" s="131"/>
      <c r="B10" s="256" t="s">
        <v>100</v>
      </c>
      <c r="C10" s="312">
        <v>2.9870000000000001E-2</v>
      </c>
      <c r="D10" s="312">
        <v>2.5059999999999999E-2</v>
      </c>
      <c r="E10" s="312">
        <v>2.7789999999999999E-2</v>
      </c>
      <c r="F10" s="312">
        <v>2.0059999999999998E-2</v>
      </c>
      <c r="G10" s="313">
        <v>1.9620000000000002E-2</v>
      </c>
      <c r="H10" s="265"/>
      <c r="I10" s="131"/>
      <c r="J10" s="131"/>
      <c r="K10" s="131"/>
      <c r="L10" s="14"/>
      <c r="M10" s="14"/>
    </row>
    <row r="11" spans="1:13" x14ac:dyDescent="0.3">
      <c r="A11" s="131"/>
      <c r="B11" s="256" t="s">
        <v>101</v>
      </c>
      <c r="C11" s="314">
        <v>10.199999999999999</v>
      </c>
      <c r="D11" s="314">
        <v>8.8000000000000007</v>
      </c>
      <c r="E11" s="314">
        <v>9.4</v>
      </c>
      <c r="F11" s="314">
        <v>10.132190000000001</v>
      </c>
      <c r="G11" s="315">
        <v>8.3268799999999992</v>
      </c>
      <c r="H11" s="265"/>
      <c r="I11" s="131"/>
      <c r="J11" s="131"/>
      <c r="K11" s="131"/>
      <c r="L11" s="14"/>
      <c r="M11" s="14"/>
    </row>
    <row r="12" spans="1:13" x14ac:dyDescent="0.3">
      <c r="A12" s="131"/>
      <c r="B12" s="256" t="s">
        <v>102</v>
      </c>
      <c r="C12" s="316">
        <v>5.9999999999999995E-5</v>
      </c>
      <c r="D12" s="316">
        <v>1.1999999999999999E-4</v>
      </c>
      <c r="E12" s="316">
        <v>8.0000000000000007E-5</v>
      </c>
      <c r="F12" s="316">
        <v>2.0000000000000002E-5</v>
      </c>
      <c r="G12" s="317">
        <v>2.0000000000000002E-5</v>
      </c>
      <c r="H12" s="265"/>
      <c r="I12" s="131"/>
      <c r="J12" s="131"/>
      <c r="K12" s="131"/>
      <c r="L12" s="14"/>
      <c r="M12" s="14"/>
    </row>
    <row r="13" spans="1:13" ht="8.1" customHeight="1" x14ac:dyDescent="0.3">
      <c r="A13" s="14"/>
      <c r="B13" s="94"/>
      <c r="C13" s="120"/>
      <c r="D13" s="120"/>
      <c r="E13" s="120"/>
      <c r="F13" s="120"/>
      <c r="G13" s="120"/>
      <c r="H13" s="14"/>
      <c r="I13" s="14"/>
      <c r="J13" s="14"/>
      <c r="K13" s="14"/>
      <c r="L13" s="14"/>
      <c r="M13" s="14"/>
    </row>
    <row r="14" spans="1:13" s="54" customFormat="1" ht="66.75" customHeight="1" x14ac:dyDescent="0.3">
      <c r="A14" s="338"/>
      <c r="B14" s="586"/>
      <c r="C14" s="586"/>
      <c r="D14" s="586"/>
      <c r="E14" s="586"/>
      <c r="F14" s="586"/>
      <c r="G14" s="586"/>
      <c r="H14" s="130"/>
      <c r="I14" s="14"/>
      <c r="J14" s="14"/>
      <c r="K14" s="14"/>
      <c r="L14" s="14"/>
      <c r="M14" s="14"/>
    </row>
    <row r="15" spans="1:13" x14ac:dyDescent="0.3">
      <c r="A15" s="14"/>
      <c r="B15" s="14"/>
      <c r="C15" s="42"/>
      <c r="D15" s="42"/>
      <c r="E15" s="42"/>
      <c r="F15" s="42"/>
      <c r="G15" s="42"/>
      <c r="H15" s="14"/>
      <c r="I15" s="14"/>
      <c r="J15" s="14"/>
      <c r="K15" s="14"/>
      <c r="L15" s="14"/>
      <c r="M15" s="14"/>
    </row>
    <row r="16" spans="1:13" x14ac:dyDescent="0.3">
      <c r="A16" s="14"/>
      <c r="B16" s="14"/>
      <c r="C16" s="42"/>
      <c r="D16" s="42"/>
      <c r="E16" s="42"/>
      <c r="F16" s="42"/>
      <c r="G16" s="42"/>
      <c r="H16" s="9"/>
      <c r="I16" s="9"/>
      <c r="J16" s="9"/>
      <c r="K16" s="9"/>
      <c r="L16" s="9"/>
      <c r="M16" s="9"/>
    </row>
    <row r="17" spans="1:13" x14ac:dyDescent="0.3">
      <c r="A17" s="14"/>
      <c r="B17" s="46"/>
      <c r="C17" s="42"/>
      <c r="D17" s="42"/>
      <c r="E17" s="42"/>
      <c r="F17" s="42"/>
      <c r="G17" s="42"/>
      <c r="H17" s="9"/>
      <c r="I17" s="9"/>
      <c r="J17" s="9"/>
      <c r="K17" s="9"/>
      <c r="L17" s="9"/>
      <c r="M17" s="9"/>
    </row>
    <row r="18" spans="1:13" x14ac:dyDescent="0.3">
      <c r="A18" s="14"/>
      <c r="B18" s="14"/>
      <c r="C18" s="42"/>
      <c r="D18" s="42"/>
      <c r="E18" s="42"/>
      <c r="F18" s="42"/>
      <c r="G18" s="42"/>
      <c r="H18" s="9"/>
      <c r="I18" s="9"/>
      <c r="J18" s="9"/>
      <c r="K18" s="9"/>
      <c r="L18" s="9"/>
      <c r="M18" s="9"/>
    </row>
    <row r="19" spans="1:13" x14ac:dyDescent="0.3">
      <c r="A19" s="14"/>
      <c r="B19" s="14"/>
      <c r="C19" s="42"/>
      <c r="D19" s="42"/>
      <c r="E19" s="42"/>
      <c r="F19" s="42"/>
      <c r="G19" s="42"/>
      <c r="H19" s="9"/>
      <c r="I19" s="9"/>
      <c r="J19" s="9"/>
      <c r="K19" s="9"/>
      <c r="L19" s="9"/>
      <c r="M19" s="9"/>
    </row>
    <row r="20" spans="1:13" x14ac:dyDescent="0.3">
      <c r="A20" s="14"/>
      <c r="B20" s="14"/>
      <c r="C20" s="42"/>
      <c r="D20" s="42"/>
      <c r="E20" s="42"/>
      <c r="F20" s="42"/>
      <c r="G20" s="42"/>
      <c r="H20" s="9"/>
      <c r="I20" s="9"/>
      <c r="J20" s="9"/>
      <c r="K20" s="9"/>
      <c r="L20" s="9"/>
      <c r="M20" s="9"/>
    </row>
    <row r="21" spans="1:13" x14ac:dyDescent="0.3">
      <c r="A21" s="14"/>
      <c r="B21" s="14"/>
      <c r="C21" s="42"/>
      <c r="D21" s="42"/>
      <c r="E21" s="42"/>
      <c r="F21" s="42"/>
      <c r="G21" s="42"/>
      <c r="H21" s="9"/>
      <c r="I21" s="9"/>
      <c r="J21" s="9"/>
      <c r="K21" s="9"/>
      <c r="L21" s="9"/>
      <c r="M21" s="9"/>
    </row>
    <row r="22" spans="1:13" x14ac:dyDescent="0.3">
      <c r="A22" s="14"/>
      <c r="B22" s="14"/>
      <c r="C22" s="42"/>
      <c r="D22" s="42"/>
      <c r="E22" s="42"/>
      <c r="F22" s="42"/>
      <c r="G22" s="42"/>
      <c r="H22" s="9"/>
      <c r="I22" s="9"/>
      <c r="J22" s="9"/>
      <c r="K22" s="9"/>
      <c r="L22" s="9"/>
      <c r="M22" s="9"/>
    </row>
    <row r="23" spans="1:13" x14ac:dyDescent="0.3">
      <c r="A23" s="14"/>
      <c r="B23" s="14"/>
      <c r="C23" s="42"/>
      <c r="D23" s="42"/>
      <c r="E23" s="42"/>
      <c r="F23" s="42"/>
      <c r="G23" s="42"/>
      <c r="H23" s="9"/>
      <c r="I23" s="9"/>
      <c r="J23" s="9"/>
      <c r="K23" s="9"/>
      <c r="L23" s="9"/>
      <c r="M23" s="9"/>
    </row>
    <row r="24" spans="1:13" x14ac:dyDescent="0.3">
      <c r="A24" s="14"/>
      <c r="B24" s="14"/>
      <c r="C24" s="42"/>
      <c r="D24" s="42"/>
      <c r="E24" s="42"/>
      <c r="F24" s="42"/>
      <c r="G24" s="42"/>
      <c r="H24" s="9"/>
      <c r="I24" s="9"/>
      <c r="J24" s="9"/>
      <c r="K24" s="9"/>
      <c r="L24" s="9"/>
      <c r="M24" s="9"/>
    </row>
    <row r="25" spans="1:13" x14ac:dyDescent="0.3">
      <c r="A25" s="14"/>
      <c r="B25" s="14"/>
      <c r="C25" s="42"/>
      <c r="D25" s="42"/>
      <c r="E25" s="42"/>
      <c r="F25" s="42"/>
      <c r="G25" s="42"/>
      <c r="H25" s="9"/>
      <c r="I25" s="9"/>
      <c r="J25" s="9"/>
      <c r="K25" s="9"/>
      <c r="L25" s="9"/>
      <c r="M25" s="9"/>
    </row>
    <row r="26" spans="1:13" x14ac:dyDescent="0.3">
      <c r="A26" s="14"/>
      <c r="B26" s="14"/>
      <c r="C26" s="42"/>
      <c r="D26" s="42"/>
      <c r="E26" s="42"/>
      <c r="F26" s="42"/>
      <c r="G26" s="42"/>
      <c r="H26" s="9"/>
      <c r="I26" s="9"/>
      <c r="J26" s="9"/>
      <c r="K26" s="9"/>
      <c r="L26" s="9"/>
      <c r="M26" s="9"/>
    </row>
    <row r="27" spans="1:13" x14ac:dyDescent="0.3">
      <c r="A27" s="14"/>
      <c r="B27" s="14"/>
      <c r="C27" s="42"/>
      <c r="D27" s="42"/>
      <c r="E27" s="42"/>
      <c r="F27" s="42"/>
      <c r="G27" s="42"/>
      <c r="H27" s="9"/>
      <c r="I27" s="9"/>
      <c r="J27" s="9"/>
      <c r="K27" s="9"/>
      <c r="L27" s="9"/>
      <c r="M27" s="9"/>
    </row>
    <row r="28" spans="1:13" x14ac:dyDescent="0.3">
      <c r="A28" s="14"/>
      <c r="B28" s="14"/>
      <c r="C28" s="42"/>
      <c r="D28" s="42"/>
      <c r="E28" s="42"/>
      <c r="F28" s="42"/>
      <c r="G28" s="42"/>
      <c r="H28" s="9"/>
      <c r="I28" s="9"/>
      <c r="J28" s="9"/>
      <c r="K28" s="9"/>
      <c r="L28" s="9"/>
      <c r="M28" s="9"/>
    </row>
    <row r="29" spans="1:13" x14ac:dyDescent="0.3">
      <c r="A29" s="14"/>
      <c r="B29" s="14"/>
      <c r="C29" s="42"/>
      <c r="D29" s="42"/>
      <c r="E29" s="42"/>
      <c r="F29" s="42"/>
      <c r="G29" s="42"/>
      <c r="H29" s="9"/>
      <c r="I29" s="9"/>
      <c r="J29" s="9"/>
      <c r="K29" s="9"/>
      <c r="L29" s="9"/>
      <c r="M29" s="9"/>
    </row>
    <row r="30" spans="1:13" x14ac:dyDescent="0.3">
      <c r="A30" s="14"/>
      <c r="B30" s="14"/>
      <c r="C30" s="42"/>
      <c r="D30" s="42"/>
      <c r="E30" s="42"/>
      <c r="F30" s="42"/>
      <c r="G30" s="42"/>
      <c r="H30" s="9"/>
      <c r="I30" s="9"/>
      <c r="J30" s="9"/>
      <c r="K30" s="9"/>
      <c r="L30" s="9"/>
      <c r="M30" s="9"/>
    </row>
    <row r="31" spans="1:13" x14ac:dyDescent="0.3">
      <c r="A31" s="14"/>
      <c r="B31" s="14"/>
      <c r="C31" s="42"/>
      <c r="D31" s="42"/>
      <c r="E31" s="42"/>
      <c r="F31" s="42"/>
      <c r="G31" s="42"/>
      <c r="H31" s="9"/>
      <c r="I31" s="9"/>
      <c r="J31" s="9"/>
      <c r="K31" s="9"/>
      <c r="L31" s="9"/>
      <c r="M31" s="9"/>
    </row>
    <row r="32" spans="1:13"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sheetData>
  <mergeCells count="1">
    <mergeCell ref="B14:G14"/>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A1CDD-C130-4D74-B473-CC2542988C4E}">
  <sheetPr codeName="Sheet11">
    <tabColor rgb="FF037784"/>
    <pageSetUpPr fitToPage="1"/>
  </sheetPr>
  <dimension ref="A1:M96"/>
  <sheetViews>
    <sheetView zoomScale="130" zoomScaleNormal="130" zoomScaleSheetLayoutView="160" workbookViewId="0">
      <pane ySplit="4" topLeftCell="A5" activePane="bottomLeft" state="frozen"/>
      <selection activeCell="I28" sqref="I28"/>
      <selection pane="bottomLeft" activeCell="A5" sqref="A5"/>
    </sheetView>
  </sheetViews>
  <sheetFormatPr defaultRowHeight="14.4" x14ac:dyDescent="0.3"/>
  <cols>
    <col min="1" max="1" width="9.109375" style="54"/>
    <col min="2" max="2" width="45.6640625" style="54" customWidth="1"/>
    <col min="3" max="7" width="13.6640625" style="24" customWidth="1"/>
    <col min="8" max="8" width="45.109375" customWidth="1"/>
  </cols>
  <sheetData>
    <row r="1" spans="1:13" s="54" customFormat="1" ht="20.399999999999999" customHeight="1" x14ac:dyDescent="0.25">
      <c r="A1" s="14"/>
      <c r="B1" s="50" t="s">
        <v>25</v>
      </c>
      <c r="C1" s="75"/>
      <c r="D1" s="75"/>
      <c r="E1" s="75"/>
      <c r="F1" s="75"/>
      <c r="G1" s="76"/>
      <c r="H1" s="14"/>
      <c r="I1" s="14"/>
      <c r="J1" s="14"/>
      <c r="K1" s="14"/>
      <c r="L1" s="14"/>
      <c r="M1" s="14"/>
    </row>
    <row r="2" spans="1:13" s="54" customFormat="1" ht="10.8" x14ac:dyDescent="0.25">
      <c r="A2" s="14"/>
      <c r="B2" s="447" t="s">
        <v>26</v>
      </c>
      <c r="C2" s="448"/>
      <c r="D2" s="448"/>
      <c r="E2" s="448"/>
      <c r="F2" s="448"/>
      <c r="G2" s="449"/>
      <c r="H2" s="14"/>
      <c r="I2" s="14"/>
      <c r="J2" s="14"/>
      <c r="K2" s="14"/>
      <c r="L2" s="14"/>
      <c r="M2" s="14"/>
    </row>
    <row r="3" spans="1:13" s="54" customFormat="1" ht="10.8" x14ac:dyDescent="0.25">
      <c r="A3" s="14"/>
      <c r="B3" s="52"/>
      <c r="C3" s="55">
        <v>2016</v>
      </c>
      <c r="D3" s="55">
        <v>2017</v>
      </c>
      <c r="E3" s="55">
        <v>2018</v>
      </c>
      <c r="F3" s="55">
        <v>2019</v>
      </c>
      <c r="G3" s="10">
        <v>2020</v>
      </c>
      <c r="H3" s="14"/>
      <c r="I3" s="14"/>
      <c r="J3" s="14"/>
      <c r="K3" s="14"/>
      <c r="L3" s="14"/>
      <c r="M3" s="14"/>
    </row>
    <row r="4" spans="1:13" s="54" customFormat="1" ht="15.75" customHeight="1" x14ac:dyDescent="0.25">
      <c r="A4" s="14"/>
      <c r="B4" s="4" t="s">
        <v>106</v>
      </c>
      <c r="C4" s="73"/>
      <c r="D4" s="73"/>
      <c r="E4" s="73"/>
      <c r="F4" s="73"/>
      <c r="G4" s="74"/>
      <c r="H4" s="14"/>
      <c r="I4" s="14"/>
      <c r="J4" s="14"/>
      <c r="K4" s="14"/>
      <c r="L4" s="14"/>
      <c r="M4" s="14"/>
    </row>
    <row r="5" spans="1:13" s="54" customFormat="1" ht="23.4" x14ac:dyDescent="0.25">
      <c r="A5" s="131"/>
      <c r="B5" s="62" t="s">
        <v>107</v>
      </c>
      <c r="C5" s="172">
        <v>33</v>
      </c>
      <c r="D5" s="172">
        <v>25</v>
      </c>
      <c r="E5" s="172">
        <v>17</v>
      </c>
      <c r="F5" s="172">
        <v>33</v>
      </c>
      <c r="G5" s="180">
        <v>19</v>
      </c>
      <c r="H5" s="125"/>
      <c r="I5" s="14"/>
      <c r="J5" s="14"/>
      <c r="K5" s="14"/>
      <c r="L5" s="14"/>
      <c r="M5" s="14"/>
    </row>
    <row r="6" spans="1:13" s="54" customFormat="1" ht="23.4" x14ac:dyDescent="0.25">
      <c r="A6" s="14"/>
      <c r="B6" s="62" t="s">
        <v>675</v>
      </c>
      <c r="C6" s="172">
        <v>5</v>
      </c>
      <c r="D6" s="172">
        <v>5</v>
      </c>
      <c r="E6" s="172">
        <v>10</v>
      </c>
      <c r="F6" s="172">
        <v>5</v>
      </c>
      <c r="G6" s="180">
        <v>7</v>
      </c>
      <c r="H6" s="14"/>
      <c r="I6" s="14"/>
      <c r="J6" s="14"/>
      <c r="K6" s="14"/>
      <c r="L6" s="14"/>
      <c r="M6" s="14"/>
    </row>
    <row r="7" spans="1:13" s="54" customFormat="1" ht="21.6" x14ac:dyDescent="0.25">
      <c r="A7" s="14"/>
      <c r="B7" s="62" t="s">
        <v>1073</v>
      </c>
      <c r="C7" s="172">
        <v>0</v>
      </c>
      <c r="D7" s="172">
        <v>0</v>
      </c>
      <c r="E7" s="172">
        <v>1</v>
      </c>
      <c r="F7" s="172">
        <v>0</v>
      </c>
      <c r="G7" s="180">
        <v>0</v>
      </c>
      <c r="H7" s="125"/>
      <c r="I7" s="14"/>
      <c r="J7" s="14"/>
      <c r="K7" s="14"/>
      <c r="L7" s="14"/>
      <c r="M7" s="14"/>
    </row>
    <row r="8" spans="1:13" s="54" customFormat="1" ht="12.6" x14ac:dyDescent="0.25">
      <c r="A8" s="14"/>
      <c r="B8" s="62" t="s">
        <v>714</v>
      </c>
      <c r="C8" s="181">
        <v>0</v>
      </c>
      <c r="D8" s="181">
        <v>317</v>
      </c>
      <c r="E8" s="181">
        <v>0</v>
      </c>
      <c r="F8" s="181">
        <v>125</v>
      </c>
      <c r="G8" s="182">
        <v>67.099999999999994</v>
      </c>
      <c r="H8" s="125"/>
      <c r="I8" s="14"/>
      <c r="J8" s="14"/>
      <c r="K8" s="14"/>
      <c r="L8" s="14"/>
      <c r="M8" s="14"/>
    </row>
    <row r="9" spans="1:13" s="54" customFormat="1" ht="8.1" customHeight="1" x14ac:dyDescent="0.25">
      <c r="A9" s="14"/>
      <c r="B9" s="94"/>
      <c r="C9" s="120"/>
      <c r="D9" s="120"/>
      <c r="E9" s="120"/>
      <c r="F9" s="120"/>
      <c r="G9" s="120"/>
      <c r="H9" s="14"/>
      <c r="I9" s="14"/>
      <c r="J9" s="14"/>
      <c r="K9" s="14"/>
      <c r="L9" s="14"/>
      <c r="M9" s="14"/>
    </row>
    <row r="10" spans="1:13" s="13" customFormat="1" ht="27" customHeight="1" x14ac:dyDescent="0.3">
      <c r="A10" s="264"/>
      <c r="B10" s="586" t="s">
        <v>701</v>
      </c>
      <c r="C10" s="586"/>
      <c r="D10" s="586"/>
      <c r="E10" s="586"/>
      <c r="F10" s="586"/>
      <c r="G10" s="586"/>
      <c r="H10" s="266"/>
      <c r="I10" s="263"/>
      <c r="J10" s="263"/>
      <c r="K10" s="263"/>
      <c r="L10" s="263"/>
      <c r="M10" s="263"/>
    </row>
    <row r="11" spans="1:13" s="20" customFormat="1" ht="32.25" customHeight="1" x14ac:dyDescent="0.3">
      <c r="A11" s="318"/>
      <c r="B11" s="594" t="s">
        <v>676</v>
      </c>
      <c r="C11" s="594"/>
      <c r="D11" s="594"/>
      <c r="E11" s="594"/>
      <c r="F11" s="594"/>
      <c r="G11" s="594"/>
      <c r="H11" s="319"/>
      <c r="I11" s="320"/>
      <c r="J11" s="320"/>
      <c r="K11" s="320"/>
      <c r="L11" s="320"/>
      <c r="M11" s="320"/>
    </row>
    <row r="12" spans="1:13" s="13" customFormat="1" ht="11.4" x14ac:dyDescent="0.3">
      <c r="A12" s="264"/>
      <c r="B12" s="585" t="s">
        <v>108</v>
      </c>
      <c r="C12" s="585"/>
      <c r="D12" s="585"/>
      <c r="E12" s="585"/>
      <c r="F12" s="585"/>
      <c r="G12" s="585"/>
      <c r="H12" s="266"/>
      <c r="I12" s="263"/>
      <c r="J12" s="263"/>
      <c r="K12" s="263"/>
      <c r="L12" s="263"/>
      <c r="M12" s="263"/>
    </row>
    <row r="13" spans="1:13" s="13" customFormat="1" ht="12.9" customHeight="1" x14ac:dyDescent="0.3">
      <c r="A13" s="264"/>
      <c r="B13" s="594" t="s">
        <v>702</v>
      </c>
      <c r="C13" s="594"/>
      <c r="D13" s="594"/>
      <c r="E13" s="594"/>
      <c r="F13" s="594"/>
      <c r="G13" s="594"/>
      <c r="H13" s="266"/>
      <c r="I13" s="263"/>
      <c r="J13" s="263"/>
      <c r="K13" s="263"/>
      <c r="L13" s="263"/>
      <c r="M13" s="263"/>
    </row>
    <row r="14" spans="1:13" s="13" customFormat="1" ht="12.9" customHeight="1" x14ac:dyDescent="0.3">
      <c r="A14" s="264"/>
      <c r="B14" s="594"/>
      <c r="C14" s="594"/>
      <c r="D14" s="594"/>
      <c r="E14" s="594"/>
      <c r="F14" s="594"/>
      <c r="G14" s="594"/>
      <c r="H14" s="266"/>
      <c r="I14" s="263"/>
      <c r="J14" s="263"/>
      <c r="K14" s="263"/>
      <c r="L14" s="263"/>
      <c r="M14" s="263"/>
    </row>
    <row r="15" spans="1:13" s="13" customFormat="1" ht="20.399999999999999" customHeight="1" x14ac:dyDescent="0.3">
      <c r="A15" s="264"/>
      <c r="B15" s="594"/>
      <c r="C15" s="594"/>
      <c r="D15" s="594"/>
      <c r="E15" s="594"/>
      <c r="F15" s="594"/>
      <c r="G15" s="594"/>
      <c r="H15" s="266"/>
      <c r="I15" s="263"/>
      <c r="J15" s="263"/>
      <c r="K15" s="263"/>
      <c r="L15" s="263"/>
      <c r="M15" s="263"/>
    </row>
    <row r="16" spans="1:13" s="385" customFormat="1" ht="66.75" customHeight="1" x14ac:dyDescent="0.3">
      <c r="A16" s="388"/>
      <c r="B16" s="586"/>
      <c r="C16" s="586"/>
      <c r="D16" s="586"/>
      <c r="E16" s="586"/>
      <c r="F16" s="586"/>
      <c r="G16" s="586"/>
      <c r="H16" s="387"/>
      <c r="I16" s="386"/>
      <c r="J16" s="386"/>
      <c r="K16" s="386"/>
      <c r="L16" s="386"/>
      <c r="M16" s="386"/>
    </row>
    <row r="17" spans="1:13" s="54" customFormat="1" x14ac:dyDescent="0.3">
      <c r="A17" s="14"/>
      <c r="B17" s="14"/>
      <c r="C17" s="42"/>
      <c r="D17" s="9"/>
      <c r="E17" s="9"/>
      <c r="F17" s="42"/>
      <c r="G17" s="42"/>
      <c r="H17" s="14"/>
      <c r="I17" s="14"/>
      <c r="J17" s="14"/>
      <c r="K17" s="14"/>
      <c r="L17" s="14"/>
      <c r="M17" s="14"/>
    </row>
    <row r="18" spans="1:13" x14ac:dyDescent="0.3">
      <c r="A18" s="14"/>
      <c r="B18" s="14"/>
      <c r="C18" s="42"/>
      <c r="D18" s="9"/>
      <c r="E18" s="9"/>
      <c r="F18" s="42"/>
      <c r="G18" s="42"/>
      <c r="H18" s="9"/>
      <c r="I18" s="9"/>
      <c r="J18" s="9"/>
      <c r="K18" s="9"/>
      <c r="L18" s="9"/>
      <c r="M18" s="9"/>
    </row>
    <row r="19" spans="1:13" x14ac:dyDescent="0.3">
      <c r="A19" s="14"/>
      <c r="B19" s="14"/>
      <c r="C19" s="42"/>
      <c r="D19" s="9"/>
      <c r="E19" s="9"/>
      <c r="F19" s="42"/>
      <c r="G19" s="42"/>
      <c r="H19" s="9"/>
      <c r="I19" s="9"/>
      <c r="J19" s="9"/>
      <c r="K19" s="9"/>
      <c r="L19" s="9"/>
      <c r="M19" s="9"/>
    </row>
    <row r="20" spans="1:13" x14ac:dyDescent="0.3">
      <c r="A20" s="14"/>
      <c r="B20" s="14"/>
      <c r="C20" s="42"/>
      <c r="D20" s="9"/>
      <c r="E20" s="9"/>
      <c r="F20" s="42"/>
      <c r="G20" s="42"/>
      <c r="H20" s="9"/>
      <c r="I20" s="9"/>
      <c r="J20" s="9"/>
      <c r="K20" s="9"/>
      <c r="L20" s="9"/>
      <c r="M20" s="9"/>
    </row>
    <row r="21" spans="1:13" x14ac:dyDescent="0.3">
      <c r="A21" s="14"/>
      <c r="B21" s="14"/>
      <c r="C21" s="42"/>
      <c r="D21" s="42"/>
      <c r="E21" s="42"/>
      <c r="F21" s="42"/>
      <c r="G21" s="42"/>
      <c r="H21" s="9"/>
      <c r="I21" s="9"/>
      <c r="J21" s="9"/>
      <c r="K21" s="9"/>
      <c r="L21" s="9"/>
      <c r="M21" s="9"/>
    </row>
    <row r="22" spans="1:13" x14ac:dyDescent="0.3">
      <c r="A22" s="14"/>
      <c r="B22" s="14"/>
      <c r="C22" s="42"/>
      <c r="D22" s="42"/>
      <c r="E22" s="42"/>
      <c r="F22" s="42"/>
      <c r="G22" s="42"/>
      <c r="H22" s="9"/>
      <c r="I22" s="9"/>
      <c r="J22" s="9"/>
      <c r="K22" s="9"/>
      <c r="L22" s="9"/>
      <c r="M22" s="9"/>
    </row>
    <row r="23" spans="1:13" x14ac:dyDescent="0.3">
      <c r="A23" s="14"/>
      <c r="B23" s="14"/>
      <c r="C23" s="42"/>
      <c r="D23" s="42"/>
      <c r="E23" s="42"/>
      <c r="F23" s="42"/>
      <c r="G23" s="42"/>
      <c r="H23" s="9"/>
      <c r="I23" s="9"/>
      <c r="J23" s="9"/>
      <c r="K23" s="9"/>
      <c r="L23" s="9"/>
      <c r="M23" s="9"/>
    </row>
    <row r="24" spans="1:13" x14ac:dyDescent="0.3">
      <c r="A24" s="14"/>
      <c r="B24" s="14"/>
      <c r="C24" s="42"/>
      <c r="D24" s="42"/>
      <c r="E24" s="42"/>
      <c r="F24" s="42"/>
      <c r="G24" s="42"/>
      <c r="H24" s="9"/>
      <c r="I24" s="9"/>
      <c r="J24" s="9"/>
      <c r="K24" s="9"/>
      <c r="L24" s="9"/>
      <c r="M24" s="9"/>
    </row>
    <row r="25" spans="1:13" x14ac:dyDescent="0.3">
      <c r="A25" s="14"/>
      <c r="B25" s="14"/>
      <c r="C25" s="42"/>
      <c r="D25" s="42"/>
      <c r="E25" s="42"/>
      <c r="F25" s="42"/>
      <c r="G25" s="42"/>
      <c r="H25" s="9"/>
      <c r="I25" s="9"/>
      <c r="J25" s="9"/>
      <c r="K25" s="9"/>
      <c r="L25" s="9"/>
      <c r="M25" s="9"/>
    </row>
    <row r="26" spans="1:13" x14ac:dyDescent="0.3">
      <c r="A26" s="14"/>
      <c r="B26" s="14"/>
      <c r="C26" s="42"/>
      <c r="D26" s="42"/>
      <c r="E26" s="42"/>
      <c r="F26" s="42"/>
      <c r="G26" s="42"/>
      <c r="H26" s="9"/>
      <c r="I26" s="9"/>
      <c r="J26" s="9"/>
      <c r="K26" s="9"/>
      <c r="L26" s="9"/>
      <c r="M26" s="9"/>
    </row>
    <row r="27" spans="1:13" x14ac:dyDescent="0.3">
      <c r="A27" s="14"/>
      <c r="B27" s="14"/>
      <c r="C27" s="42"/>
      <c r="D27" s="42"/>
      <c r="E27" s="42"/>
      <c r="F27" s="42"/>
      <c r="G27" s="42"/>
      <c r="H27" s="9"/>
      <c r="I27" s="9"/>
      <c r="J27" s="9"/>
      <c r="K27" s="9"/>
      <c r="L27" s="9"/>
      <c r="M27" s="9"/>
    </row>
    <row r="28" spans="1:13" x14ac:dyDescent="0.3">
      <c r="A28" s="14"/>
      <c r="B28" s="14"/>
      <c r="C28" s="42"/>
      <c r="D28" s="42"/>
      <c r="E28" s="42"/>
      <c r="F28" s="42"/>
      <c r="G28" s="42"/>
      <c r="H28" s="9"/>
      <c r="I28" s="9"/>
      <c r="J28" s="9"/>
      <c r="K28" s="9"/>
      <c r="L28" s="9"/>
      <c r="M28" s="9"/>
    </row>
    <row r="29" spans="1:13" x14ac:dyDescent="0.3">
      <c r="A29" s="14"/>
      <c r="B29" s="14"/>
      <c r="C29" s="42"/>
      <c r="D29" s="42"/>
      <c r="E29" s="42"/>
      <c r="F29" s="42"/>
      <c r="G29" s="42"/>
      <c r="H29" s="9"/>
      <c r="I29" s="9"/>
      <c r="J29" s="9"/>
      <c r="K29" s="9"/>
      <c r="L29" s="9"/>
      <c r="M29" s="9"/>
    </row>
    <row r="30" spans="1:13" x14ac:dyDescent="0.3">
      <c r="A30" s="14"/>
      <c r="B30" s="14"/>
      <c r="C30" s="42"/>
      <c r="D30" s="42"/>
      <c r="E30" s="42"/>
      <c r="F30" s="42"/>
      <c r="G30" s="42"/>
      <c r="H30" s="9"/>
      <c r="I30" s="9"/>
      <c r="J30" s="9"/>
      <c r="K30" s="9"/>
      <c r="L30" s="9"/>
      <c r="M30" s="9"/>
    </row>
    <row r="31" spans="1:13" x14ac:dyDescent="0.3">
      <c r="A31" s="14"/>
      <c r="B31" s="14"/>
      <c r="C31" s="42"/>
      <c r="D31" s="42"/>
      <c r="E31" s="42"/>
      <c r="F31" s="42"/>
      <c r="G31" s="42"/>
      <c r="H31" s="9"/>
      <c r="I31" s="9"/>
      <c r="J31" s="9"/>
      <c r="K31" s="9"/>
      <c r="L31" s="9"/>
      <c r="M31" s="9"/>
    </row>
    <row r="32" spans="1:13"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sheetData>
  <mergeCells count="5">
    <mergeCell ref="B16:G16"/>
    <mergeCell ref="B10:G10"/>
    <mergeCell ref="B11:G11"/>
    <mergeCell ref="B12:G12"/>
    <mergeCell ref="B13:G15"/>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0037-D938-4CF7-B985-08E9476784E6}">
  <sheetPr codeName="Sheet6">
    <tabColor rgb="FF037784"/>
    <pageSetUpPr fitToPage="1"/>
  </sheetPr>
  <dimension ref="A1:R199"/>
  <sheetViews>
    <sheetView zoomScale="130" zoomScaleNormal="130" zoomScaleSheetLayoutView="130" workbookViewId="0"/>
  </sheetViews>
  <sheetFormatPr defaultRowHeight="14.4" x14ac:dyDescent="0.3"/>
  <cols>
    <col min="1" max="1" width="9.109375" style="54" customWidth="1"/>
    <col min="2" max="2" width="45.6640625" style="54" customWidth="1"/>
    <col min="3" max="7" width="13.6640625" style="24" customWidth="1"/>
    <col min="8" max="8" width="45.109375" customWidth="1"/>
  </cols>
  <sheetData>
    <row r="1" spans="1:18" s="54" customFormat="1" ht="20.399999999999999" customHeight="1" x14ac:dyDescent="0.25">
      <c r="A1" s="14"/>
      <c r="B1" s="50" t="s">
        <v>25</v>
      </c>
      <c r="C1" s="75"/>
      <c r="D1" s="75"/>
      <c r="E1" s="75"/>
      <c r="F1" s="75"/>
      <c r="G1" s="76"/>
      <c r="H1" s="14"/>
      <c r="I1" s="14"/>
      <c r="J1" s="14"/>
      <c r="K1" s="14"/>
      <c r="L1" s="14"/>
      <c r="M1" s="14"/>
    </row>
    <row r="2" spans="1:18" s="54" customFormat="1" ht="10.8" x14ac:dyDescent="0.25">
      <c r="A2" s="14"/>
      <c r="B2" s="447" t="s">
        <v>26</v>
      </c>
      <c r="C2" s="448"/>
      <c r="D2" s="448"/>
      <c r="E2" s="448"/>
      <c r="F2" s="448"/>
      <c r="G2" s="449"/>
      <c r="H2" s="14"/>
      <c r="I2" s="14"/>
      <c r="J2" s="14"/>
      <c r="K2" s="14"/>
      <c r="L2" s="14"/>
      <c r="M2" s="14"/>
    </row>
    <row r="3" spans="1:18" s="54" customFormat="1" ht="10.8" x14ac:dyDescent="0.25">
      <c r="A3" s="14"/>
      <c r="B3" s="52"/>
      <c r="C3" s="55">
        <v>2016</v>
      </c>
      <c r="D3" s="55">
        <v>2017</v>
      </c>
      <c r="E3" s="55">
        <v>2018</v>
      </c>
      <c r="F3" s="55">
        <v>2019</v>
      </c>
      <c r="G3" s="10">
        <v>2020</v>
      </c>
      <c r="H3" s="14"/>
      <c r="I3" s="14"/>
      <c r="J3" s="14"/>
      <c r="K3" s="14"/>
      <c r="L3" s="14"/>
      <c r="M3" s="14"/>
    </row>
    <row r="4" spans="1:18" s="54" customFormat="1" ht="15.75" customHeight="1" x14ac:dyDescent="0.25">
      <c r="A4" s="14"/>
      <c r="B4" s="4" t="s">
        <v>787</v>
      </c>
      <c r="C4" s="73"/>
      <c r="D4" s="73"/>
      <c r="E4" s="73"/>
      <c r="F4" s="73"/>
      <c r="G4" s="74"/>
      <c r="H4" s="46"/>
      <c r="I4" s="14"/>
      <c r="J4" s="14"/>
      <c r="K4" s="14"/>
      <c r="L4" s="14"/>
      <c r="M4" s="14"/>
    </row>
    <row r="5" spans="1:18" s="56" customFormat="1" ht="13.5" customHeight="1" x14ac:dyDescent="0.25">
      <c r="A5" s="131"/>
      <c r="B5" s="61" t="s">
        <v>64</v>
      </c>
      <c r="C5" s="172">
        <v>100922.82400000001</v>
      </c>
      <c r="D5" s="172">
        <v>94316.051000000007</v>
      </c>
      <c r="E5" s="172">
        <v>111722.615853</v>
      </c>
      <c r="F5" s="172">
        <v>99323.441650000008</v>
      </c>
      <c r="G5" s="180">
        <v>96749.452000000005</v>
      </c>
      <c r="H5" s="137"/>
      <c r="I5" s="306"/>
      <c r="J5" s="306"/>
      <c r="K5" s="14"/>
      <c r="L5" s="14"/>
      <c r="M5" s="14"/>
      <c r="N5" s="54"/>
      <c r="O5" s="54"/>
      <c r="P5" s="54"/>
      <c r="Q5" s="54"/>
      <c r="R5" s="54"/>
    </row>
    <row r="6" spans="1:18" s="56" customFormat="1" ht="13.5" customHeight="1" x14ac:dyDescent="0.25">
      <c r="A6" s="131"/>
      <c r="B6" s="61" t="s">
        <v>77</v>
      </c>
      <c r="C6" s="172">
        <v>121826.689</v>
      </c>
      <c r="D6" s="172">
        <v>110042.645</v>
      </c>
      <c r="E6" s="172">
        <v>68177.043892200003</v>
      </c>
      <c r="F6" s="172">
        <v>60475.317999999999</v>
      </c>
      <c r="G6" s="180">
        <v>49787.892999999996</v>
      </c>
      <c r="H6" s="137"/>
      <c r="I6" s="306"/>
      <c r="J6" s="306"/>
      <c r="K6" s="14"/>
      <c r="L6" s="14"/>
      <c r="M6" s="14"/>
      <c r="N6" s="54"/>
      <c r="O6" s="54"/>
      <c r="P6" s="54"/>
      <c r="Q6" s="54"/>
      <c r="R6" s="54"/>
    </row>
    <row r="7" spans="1:18" s="56" customFormat="1" ht="13.5" customHeight="1" x14ac:dyDescent="0.25">
      <c r="A7" s="131"/>
      <c r="B7" s="61" t="s">
        <v>713</v>
      </c>
      <c r="C7" s="183">
        <v>0</v>
      </c>
      <c r="D7" s="183">
        <v>0</v>
      </c>
      <c r="E7" s="172">
        <v>46843.615387200007</v>
      </c>
      <c r="F7" s="172">
        <v>48578.18</v>
      </c>
      <c r="G7" s="180">
        <v>49217.925000000003</v>
      </c>
      <c r="H7" s="137"/>
      <c r="I7" s="306"/>
      <c r="J7" s="306"/>
      <c r="K7" s="14"/>
      <c r="L7" s="14"/>
      <c r="M7" s="14"/>
      <c r="N7" s="54"/>
      <c r="O7" s="54"/>
      <c r="P7" s="54"/>
      <c r="Q7" s="54"/>
      <c r="R7" s="54"/>
    </row>
    <row r="8" spans="1:18" s="56" customFormat="1" ht="13.5" customHeight="1" x14ac:dyDescent="0.25">
      <c r="A8" s="131"/>
      <c r="B8" s="61" t="s">
        <v>63</v>
      </c>
      <c r="C8" s="172">
        <v>49032.061200000004</v>
      </c>
      <c r="D8" s="172">
        <v>43863.976999999999</v>
      </c>
      <c r="E8" s="172">
        <v>52750.215124599999</v>
      </c>
      <c r="F8" s="172">
        <v>57153.051017999998</v>
      </c>
      <c r="G8" s="180">
        <v>41982.817999999999</v>
      </c>
      <c r="H8" s="137"/>
      <c r="I8" s="306"/>
      <c r="J8" s="306"/>
      <c r="K8" s="14"/>
      <c r="L8" s="14"/>
      <c r="M8" s="14"/>
      <c r="N8" s="54"/>
      <c r="O8" s="54"/>
      <c r="P8" s="54"/>
      <c r="Q8" s="54"/>
      <c r="R8" s="54"/>
    </row>
    <row r="9" spans="1:18" s="56" customFormat="1" ht="13.5" customHeight="1" x14ac:dyDescent="0.25">
      <c r="A9" s="131"/>
      <c r="B9" s="61" t="s">
        <v>717</v>
      </c>
      <c r="C9" s="172">
        <v>30682.005100000002</v>
      </c>
      <c r="D9" s="172">
        <v>26814.467000000001</v>
      </c>
      <c r="E9" s="172">
        <v>31126.656659299999</v>
      </c>
      <c r="F9" s="172">
        <v>37033.731</v>
      </c>
      <c r="G9" s="180">
        <v>23560.609</v>
      </c>
      <c r="H9" s="137"/>
      <c r="I9" s="306"/>
      <c r="J9" s="306"/>
      <c r="K9" s="14"/>
      <c r="L9" s="14"/>
      <c r="M9" s="14"/>
      <c r="N9" s="54"/>
      <c r="O9" s="54"/>
      <c r="P9" s="54"/>
      <c r="Q9" s="54"/>
      <c r="R9" s="54"/>
    </row>
    <row r="10" spans="1:18" s="56" customFormat="1" ht="13.5" customHeight="1" x14ac:dyDescent="0.25">
      <c r="A10" s="131"/>
      <c r="B10" s="63" t="s">
        <v>788</v>
      </c>
      <c r="C10" s="185">
        <v>302463.57930000004</v>
      </c>
      <c r="D10" s="185">
        <v>275037.14</v>
      </c>
      <c r="E10" s="185">
        <v>310620.1469163</v>
      </c>
      <c r="F10" s="185">
        <v>302563.72166799998</v>
      </c>
      <c r="G10" s="186">
        <v>261298.69700000001</v>
      </c>
      <c r="H10" s="125"/>
      <c r="I10" s="131"/>
      <c r="J10" s="131"/>
      <c r="K10" s="14"/>
      <c r="L10" s="14"/>
      <c r="M10" s="14"/>
      <c r="N10" s="54"/>
      <c r="O10" s="54"/>
      <c r="P10" s="54"/>
      <c r="Q10" s="54"/>
      <c r="R10" s="54"/>
    </row>
    <row r="11" spans="1:18" s="56" customFormat="1" ht="13.5" customHeight="1" x14ac:dyDescent="0.25">
      <c r="A11" s="131"/>
      <c r="B11" s="63" t="s">
        <v>1043</v>
      </c>
      <c r="C11" s="185">
        <v>1399835.09396</v>
      </c>
      <c r="D11" s="185">
        <v>1285205.6869999999</v>
      </c>
      <c r="E11" s="185">
        <v>1377971.2770751</v>
      </c>
      <c r="F11" s="185">
        <v>1408513.2650000001</v>
      </c>
      <c r="G11" s="186">
        <v>1231053.2290000001</v>
      </c>
      <c r="H11" s="125"/>
      <c r="I11" s="131"/>
      <c r="J11" s="131"/>
      <c r="K11" s="14"/>
      <c r="L11" s="14"/>
      <c r="M11" s="14"/>
      <c r="N11" s="54"/>
      <c r="O11" s="54"/>
      <c r="P11" s="54"/>
      <c r="Q11" s="54"/>
      <c r="R11" s="54"/>
    </row>
    <row r="12" spans="1:18" s="56" customFormat="1" ht="13.5" customHeight="1" x14ac:dyDescent="0.25">
      <c r="A12" s="131"/>
      <c r="B12" s="439" t="s">
        <v>1059</v>
      </c>
      <c r="C12" s="187">
        <v>1702298.6732600001</v>
      </c>
      <c r="D12" s="187">
        <v>1560242.827</v>
      </c>
      <c r="E12" s="187">
        <v>1688591.4239914</v>
      </c>
      <c r="F12" s="187">
        <v>1711076.986668</v>
      </c>
      <c r="G12" s="399">
        <v>1492351.926</v>
      </c>
      <c r="H12" s="137"/>
      <c r="I12" s="131"/>
      <c r="J12" s="131"/>
      <c r="K12" s="14"/>
      <c r="L12" s="14"/>
      <c r="M12" s="14"/>
      <c r="N12" s="54"/>
      <c r="O12" s="54"/>
      <c r="P12" s="54"/>
      <c r="Q12" s="54"/>
      <c r="R12" s="54"/>
    </row>
    <row r="13" spans="1:18" s="56" customFormat="1" ht="13.5" customHeight="1" x14ac:dyDescent="0.25">
      <c r="A13" s="131"/>
      <c r="B13" s="440" t="s">
        <v>1044</v>
      </c>
      <c r="C13" s="441">
        <v>0.82232049871673518</v>
      </c>
      <c r="D13" s="441">
        <v>0.82372158023066488</v>
      </c>
      <c r="E13" s="441">
        <v>0.81604777656511296</v>
      </c>
      <c r="F13" s="441">
        <v>0.82317351935333682</v>
      </c>
      <c r="G13" s="442">
        <v>0.82490812492173515</v>
      </c>
      <c r="H13" s="131"/>
      <c r="I13" s="302"/>
      <c r="J13" s="131"/>
      <c r="K13" s="14"/>
      <c r="L13" s="14"/>
      <c r="M13" s="14"/>
      <c r="N13" s="54"/>
      <c r="O13" s="54"/>
      <c r="P13" s="54"/>
      <c r="Q13" s="54"/>
      <c r="R13" s="54"/>
    </row>
    <row r="14" spans="1:18" s="56" customFormat="1" ht="13.5" customHeight="1" x14ac:dyDescent="0.25">
      <c r="A14" s="131"/>
      <c r="B14" s="439" t="s">
        <v>1039</v>
      </c>
      <c r="C14" s="114" t="s">
        <v>59</v>
      </c>
      <c r="D14" s="114" t="s">
        <v>59</v>
      </c>
      <c r="E14" s="400">
        <v>106182.5231912</v>
      </c>
      <c r="F14" s="400">
        <v>95884.563999999998</v>
      </c>
      <c r="G14" s="163">
        <v>101962.79800000001</v>
      </c>
      <c r="H14" s="125"/>
      <c r="I14" s="137"/>
      <c r="J14" s="131"/>
      <c r="K14" s="14"/>
      <c r="L14" s="14"/>
      <c r="M14" s="14"/>
      <c r="N14" s="54"/>
      <c r="O14" s="54"/>
      <c r="P14" s="54"/>
      <c r="Q14" s="54"/>
      <c r="R14" s="54"/>
    </row>
    <row r="15" spans="1:18" s="56" customFormat="1" ht="13.5" customHeight="1" x14ac:dyDescent="0.25">
      <c r="A15" s="131"/>
      <c r="B15" s="440" t="s">
        <v>1040</v>
      </c>
      <c r="C15" s="443" t="s">
        <v>59</v>
      </c>
      <c r="D15" s="443" t="s">
        <v>59</v>
      </c>
      <c r="E15" s="444">
        <v>0.87080607065486104</v>
      </c>
      <c r="F15" s="444">
        <v>0.87204053537682902</v>
      </c>
      <c r="G15" s="445">
        <v>0.88540193835577807</v>
      </c>
      <c r="H15" s="131"/>
      <c r="I15" s="131"/>
      <c r="J15" s="131"/>
      <c r="K15" s="14"/>
      <c r="L15" s="14"/>
      <c r="M15" s="14"/>
      <c r="N15" s="54"/>
      <c r="O15" s="54"/>
      <c r="P15" s="54"/>
      <c r="Q15" s="54"/>
      <c r="R15" s="54"/>
    </row>
    <row r="16" spans="1:18" s="54" customFormat="1" ht="8.1" customHeight="1" x14ac:dyDescent="0.25">
      <c r="A16" s="14"/>
      <c r="B16" s="94"/>
      <c r="C16" s="132"/>
      <c r="D16" s="132"/>
      <c r="E16" s="132"/>
      <c r="F16" s="132"/>
      <c r="G16" s="132"/>
      <c r="H16" s="14"/>
      <c r="I16" s="14"/>
      <c r="J16" s="14"/>
      <c r="K16" s="14"/>
      <c r="L16" s="14"/>
      <c r="M16" s="14"/>
    </row>
    <row r="17" spans="1:18" s="113" customFormat="1" ht="34.5" customHeight="1" x14ac:dyDescent="0.3">
      <c r="A17" s="303"/>
      <c r="B17" s="596" t="s">
        <v>789</v>
      </c>
      <c r="C17" s="596"/>
      <c r="D17" s="596"/>
      <c r="E17" s="596"/>
      <c r="F17" s="596"/>
      <c r="G17" s="596"/>
      <c r="H17" s="266"/>
      <c r="I17" s="266"/>
      <c r="J17" s="266"/>
      <c r="K17" s="266"/>
      <c r="L17" s="266"/>
      <c r="M17" s="266"/>
    </row>
    <row r="18" spans="1:18" s="113" customFormat="1" ht="11.4" customHeight="1" x14ac:dyDescent="0.3">
      <c r="A18" s="303"/>
      <c r="B18" s="596" t="s">
        <v>1041</v>
      </c>
      <c r="C18" s="596"/>
      <c r="D18" s="596"/>
      <c r="E18" s="596"/>
      <c r="F18" s="596"/>
      <c r="G18" s="596"/>
      <c r="H18" s="266"/>
      <c r="I18" s="266"/>
      <c r="J18" s="266"/>
      <c r="K18" s="266"/>
      <c r="L18" s="266"/>
      <c r="M18" s="266"/>
    </row>
    <row r="19" spans="1:18" s="113" customFormat="1" ht="20.25" customHeight="1" x14ac:dyDescent="0.3">
      <c r="A19" s="303"/>
      <c r="B19" s="596" t="s">
        <v>1042</v>
      </c>
      <c r="C19" s="596"/>
      <c r="D19" s="596"/>
      <c r="E19" s="596"/>
      <c r="F19" s="596"/>
      <c r="G19" s="596"/>
      <c r="H19" s="266"/>
      <c r="I19" s="266"/>
      <c r="J19" s="266"/>
      <c r="K19" s="266"/>
      <c r="L19" s="266"/>
      <c r="M19" s="266"/>
    </row>
    <row r="20" spans="1:18" s="113" customFormat="1" ht="11.4" customHeight="1" x14ac:dyDescent="0.3">
      <c r="A20" s="303"/>
      <c r="B20" s="596" t="s">
        <v>1069</v>
      </c>
      <c r="C20" s="596"/>
      <c r="D20" s="596"/>
      <c r="E20" s="596"/>
      <c r="F20" s="596"/>
      <c r="G20" s="596"/>
      <c r="H20" s="266"/>
      <c r="I20" s="266"/>
      <c r="J20" s="266"/>
      <c r="K20" s="266"/>
      <c r="L20" s="266"/>
      <c r="M20" s="266"/>
    </row>
    <row r="21" spans="1:18" x14ac:dyDescent="0.3">
      <c r="A21" s="14"/>
      <c r="B21" s="14"/>
      <c r="C21" s="42"/>
      <c r="D21" s="42"/>
      <c r="E21" s="42"/>
      <c r="F21" s="134"/>
      <c r="G21" s="134"/>
      <c r="H21" s="9"/>
      <c r="I21" s="9"/>
      <c r="J21" s="9"/>
      <c r="K21" s="9"/>
      <c r="L21" s="9"/>
      <c r="M21" s="9"/>
      <c r="N21" s="194"/>
      <c r="O21" s="194"/>
      <c r="P21" s="194"/>
      <c r="Q21" s="194"/>
      <c r="R21" s="194"/>
    </row>
    <row r="22" spans="1:18" s="54" customFormat="1" ht="15.75" customHeight="1" x14ac:dyDescent="0.3">
      <c r="A22" s="14"/>
      <c r="B22" s="270" t="s">
        <v>1058</v>
      </c>
      <c r="C22" s="192" t="s">
        <v>728</v>
      </c>
      <c r="D22" s="192" t="s">
        <v>755</v>
      </c>
      <c r="E22" s="193" t="s">
        <v>60</v>
      </c>
      <c r="F22" s="209"/>
      <c r="G22" s="209"/>
      <c r="H22" s="14"/>
      <c r="I22" s="14"/>
      <c r="J22" s="14"/>
      <c r="K22" s="14"/>
      <c r="L22" s="14"/>
      <c r="M22" s="14"/>
    </row>
    <row r="23" spans="1:18" s="54" customFormat="1" ht="15.75" customHeight="1" x14ac:dyDescent="0.3">
      <c r="A23" s="14"/>
      <c r="B23" s="4" t="s">
        <v>61</v>
      </c>
      <c r="C23" s="5"/>
      <c r="D23" s="49"/>
      <c r="E23" s="1"/>
      <c r="F23" s="133"/>
      <c r="G23" s="9"/>
      <c r="H23" s="9"/>
      <c r="I23" s="14"/>
      <c r="J23" s="14"/>
      <c r="K23" s="14"/>
      <c r="L23" s="14"/>
      <c r="M23" s="14"/>
    </row>
    <row r="24" spans="1:18" s="54" customFormat="1" ht="13.5" customHeight="1" x14ac:dyDescent="0.3">
      <c r="A24" s="14"/>
      <c r="B24" s="61" t="s">
        <v>64</v>
      </c>
      <c r="C24" s="172">
        <v>83662.171999999991</v>
      </c>
      <c r="D24" s="172">
        <v>13087.28</v>
      </c>
      <c r="E24" s="180">
        <v>96749.45199999999</v>
      </c>
      <c r="F24" s="14"/>
      <c r="G24" s="9"/>
      <c r="H24" s="9"/>
      <c r="I24" s="14"/>
      <c r="J24" s="14"/>
      <c r="K24" s="14"/>
      <c r="L24" s="14"/>
      <c r="M24" s="14"/>
    </row>
    <row r="25" spans="1:18" s="54" customFormat="1" ht="13.5" customHeight="1" x14ac:dyDescent="0.3">
      <c r="A25" s="14"/>
      <c r="B25" s="61" t="s">
        <v>62</v>
      </c>
      <c r="C25" s="172">
        <v>49787.892999999996</v>
      </c>
      <c r="D25" s="172">
        <v>0</v>
      </c>
      <c r="E25" s="180">
        <v>49787.892999999996</v>
      </c>
      <c r="F25" s="14"/>
      <c r="G25" s="9"/>
      <c r="H25" s="9"/>
      <c r="I25" s="14"/>
      <c r="J25" s="14"/>
      <c r="K25" s="14"/>
      <c r="L25" s="14"/>
      <c r="M25" s="14"/>
    </row>
    <row r="26" spans="1:18" s="54" customFormat="1" ht="13.5" customHeight="1" x14ac:dyDescent="0.3">
      <c r="A26" s="14"/>
      <c r="B26" s="61" t="s">
        <v>65</v>
      </c>
      <c r="C26" s="172">
        <v>0</v>
      </c>
      <c r="D26" s="172">
        <v>49217.925000000003</v>
      </c>
      <c r="E26" s="180">
        <v>49217.925000000003</v>
      </c>
      <c r="F26" s="14"/>
      <c r="G26" s="9"/>
      <c r="H26" s="9"/>
      <c r="I26" s="14"/>
      <c r="J26" s="14"/>
      <c r="K26" s="14"/>
      <c r="L26" s="14"/>
      <c r="M26" s="14"/>
    </row>
    <row r="27" spans="1:18" s="54" customFormat="1" ht="13.5" customHeight="1" x14ac:dyDescent="0.3">
      <c r="A27" s="14"/>
      <c r="B27" s="61" t="s">
        <v>63</v>
      </c>
      <c r="C27" s="172">
        <v>37882.606</v>
      </c>
      <c r="D27" s="172">
        <v>4100.2119999999995</v>
      </c>
      <c r="E27" s="180">
        <v>41982.817999999999</v>
      </c>
      <c r="F27" s="14"/>
      <c r="G27" s="9"/>
      <c r="H27" s="9"/>
      <c r="I27" s="14"/>
      <c r="J27" s="14"/>
      <c r="K27" s="14"/>
      <c r="L27" s="14"/>
      <c r="M27" s="14"/>
    </row>
    <row r="28" spans="1:18" s="54" customFormat="1" ht="13.5" customHeight="1" x14ac:dyDescent="0.3">
      <c r="A28" s="14"/>
      <c r="B28" s="61" t="s">
        <v>717</v>
      </c>
      <c r="C28" s="172">
        <v>21350.512999999999</v>
      </c>
      <c r="D28" s="172">
        <v>2210.096</v>
      </c>
      <c r="E28" s="180">
        <v>23560.609</v>
      </c>
      <c r="F28" s="14"/>
      <c r="G28" s="9"/>
      <c r="H28" s="9"/>
      <c r="I28" s="14"/>
      <c r="J28" s="14"/>
      <c r="K28" s="14"/>
      <c r="L28" s="14"/>
      <c r="M28" s="14"/>
    </row>
    <row r="29" spans="1:18" s="54" customFormat="1" ht="13.5" customHeight="1" x14ac:dyDescent="0.3">
      <c r="A29" s="14"/>
      <c r="B29" s="63" t="s">
        <v>791</v>
      </c>
      <c r="C29" s="185">
        <v>192683.18400000001</v>
      </c>
      <c r="D29" s="185">
        <v>68615.513000000006</v>
      </c>
      <c r="E29" s="186">
        <v>261298.69699999996</v>
      </c>
      <c r="F29" s="46"/>
      <c r="G29" s="9"/>
      <c r="H29" s="9"/>
      <c r="I29" s="14"/>
      <c r="J29" s="14"/>
      <c r="K29" s="14"/>
      <c r="L29" s="14"/>
      <c r="M29" s="14"/>
    </row>
    <row r="30" spans="1:18" s="56" customFormat="1" ht="5.0999999999999996" customHeight="1" x14ac:dyDescent="0.3">
      <c r="A30" s="131"/>
      <c r="B30" s="64"/>
      <c r="C30" s="384"/>
      <c r="D30" s="384"/>
      <c r="E30" s="188"/>
      <c r="F30" s="115"/>
      <c r="G30" s="9"/>
      <c r="H30" s="9"/>
      <c r="I30" s="131"/>
      <c r="J30" s="131"/>
      <c r="K30" s="131"/>
      <c r="L30" s="131"/>
      <c r="M30" s="131"/>
    </row>
    <row r="31" spans="1:18" s="54" customFormat="1" ht="15.75" customHeight="1" x14ac:dyDescent="0.3">
      <c r="A31" s="14"/>
      <c r="B31" s="53" t="s">
        <v>1055</v>
      </c>
      <c r="C31" s="189"/>
      <c r="D31" s="189"/>
      <c r="E31" s="190"/>
      <c r="F31" s="14"/>
      <c r="G31" s="9"/>
      <c r="H31" s="9"/>
      <c r="I31" s="14"/>
      <c r="J31" s="14"/>
      <c r="K31" s="14"/>
      <c r="L31" s="14"/>
      <c r="M31" s="14"/>
    </row>
    <row r="32" spans="1:18" s="54" customFormat="1" ht="13.5" customHeight="1" x14ac:dyDescent="0.3">
      <c r="A32" s="14"/>
      <c r="B32" s="98" t="s">
        <v>66</v>
      </c>
      <c r="C32" s="172">
        <v>10144.316000000001</v>
      </c>
      <c r="D32" s="172">
        <v>2392.5509999999999</v>
      </c>
      <c r="E32" s="180">
        <v>12536.867</v>
      </c>
      <c r="F32" s="14"/>
      <c r="G32" s="9"/>
      <c r="H32" s="9"/>
      <c r="I32" s="14"/>
      <c r="J32" s="14"/>
      <c r="K32" s="14"/>
      <c r="L32" s="14"/>
      <c r="M32" s="14"/>
    </row>
    <row r="33" spans="1:13" s="54" customFormat="1" ht="13.5" customHeight="1" x14ac:dyDescent="0.3">
      <c r="A33" s="14"/>
      <c r="B33" s="61" t="s">
        <v>67</v>
      </c>
      <c r="C33" s="172">
        <v>18011.043000000001</v>
      </c>
      <c r="D33" s="172" t="s">
        <v>1053</v>
      </c>
      <c r="E33" s="180">
        <v>88432.185000000012</v>
      </c>
      <c r="F33" s="14"/>
      <c r="G33" s="9"/>
      <c r="H33" s="9"/>
      <c r="I33" s="14"/>
      <c r="J33" s="14"/>
      <c r="K33" s="14"/>
      <c r="L33" s="14"/>
      <c r="M33" s="14"/>
    </row>
    <row r="34" spans="1:13" s="54" customFormat="1" ht="13.5" customHeight="1" x14ac:dyDescent="0.3">
      <c r="A34" s="14"/>
      <c r="B34" s="61" t="s">
        <v>716</v>
      </c>
      <c r="C34" s="172">
        <v>0</v>
      </c>
      <c r="D34" s="172">
        <v>993.74599999999998</v>
      </c>
      <c r="E34" s="180">
        <v>993.74599999999998</v>
      </c>
      <c r="F34" s="14"/>
      <c r="G34" s="9"/>
      <c r="H34" s="9"/>
      <c r="I34" s="14"/>
      <c r="J34" s="14"/>
      <c r="K34" s="14"/>
      <c r="L34" s="14"/>
      <c r="M34" s="14"/>
    </row>
    <row r="35" spans="1:13" s="54" customFormat="1" ht="13.5" customHeight="1" x14ac:dyDescent="0.3">
      <c r="A35" s="14"/>
      <c r="B35" s="63" t="s">
        <v>1052</v>
      </c>
      <c r="C35" s="185">
        <v>28155.359000000004</v>
      </c>
      <c r="D35" s="185">
        <v>73807.439000000013</v>
      </c>
      <c r="E35" s="186">
        <v>101962.79800000001</v>
      </c>
      <c r="F35" s="420"/>
      <c r="G35" s="9"/>
      <c r="H35" s="9"/>
      <c r="I35" s="14"/>
      <c r="J35" s="14"/>
      <c r="K35" s="14"/>
      <c r="L35" s="14"/>
      <c r="M35" s="14"/>
    </row>
    <row r="36" spans="1:13" s="56" customFormat="1" ht="4.5" customHeight="1" x14ac:dyDescent="0.3">
      <c r="A36" s="131"/>
      <c r="B36" s="64"/>
      <c r="C36" s="417"/>
      <c r="D36" s="417"/>
      <c r="E36" s="149"/>
      <c r="F36" s="115"/>
      <c r="G36" s="9"/>
      <c r="H36" s="9"/>
      <c r="I36" s="131"/>
      <c r="J36" s="131"/>
      <c r="K36" s="131"/>
      <c r="L36" s="131"/>
      <c r="M36" s="131"/>
    </row>
    <row r="37" spans="1:13" s="54" customFormat="1" ht="13.5" customHeight="1" x14ac:dyDescent="0.3">
      <c r="A37" s="14"/>
      <c r="B37" s="83" t="s">
        <v>68</v>
      </c>
      <c r="C37" s="482"/>
      <c r="D37" s="482"/>
      <c r="E37" s="483">
        <v>-7416.3040000000001</v>
      </c>
      <c r="F37" s="136"/>
      <c r="G37" s="9"/>
      <c r="H37" s="9"/>
      <c r="I37" s="14"/>
      <c r="J37" s="14"/>
      <c r="K37" s="14"/>
      <c r="L37" s="14"/>
      <c r="M37" s="14"/>
    </row>
    <row r="38" spans="1:13" s="54" customFormat="1" ht="15.75" customHeight="1" x14ac:dyDescent="0.3">
      <c r="A38" s="14"/>
      <c r="B38" s="53" t="s">
        <v>790</v>
      </c>
      <c r="C38" s="486">
        <v>100135.84023100001</v>
      </c>
      <c r="D38" s="486">
        <v>66616.362204999998</v>
      </c>
      <c r="E38" s="487">
        <v>166752.20243599999</v>
      </c>
      <c r="F38" s="46"/>
      <c r="G38" s="9"/>
      <c r="H38" s="9"/>
      <c r="I38" s="14"/>
      <c r="J38" s="14"/>
      <c r="K38" s="14"/>
      <c r="L38" s="14"/>
      <c r="M38" s="14"/>
    </row>
    <row r="39" spans="1:13" s="56" customFormat="1" ht="4.5" customHeight="1" x14ac:dyDescent="0.3">
      <c r="A39" s="131"/>
      <c r="B39" s="484"/>
      <c r="C39" s="187"/>
      <c r="D39" s="187"/>
      <c r="E39" s="485"/>
      <c r="F39" s="115"/>
      <c r="G39" s="9"/>
      <c r="H39" s="9"/>
      <c r="I39" s="131"/>
      <c r="J39" s="131"/>
      <c r="K39" s="131"/>
      <c r="L39" s="131"/>
      <c r="M39" s="131"/>
    </row>
    <row r="40" spans="1:13" s="54" customFormat="1" ht="15.75" customHeight="1" x14ac:dyDescent="0.3">
      <c r="A40" s="14"/>
      <c r="B40" s="53" t="s">
        <v>1043</v>
      </c>
      <c r="C40" s="435"/>
      <c r="D40" s="435"/>
      <c r="E40" s="487">
        <v>1231053.2290000001</v>
      </c>
      <c r="F40" s="421"/>
      <c r="G40" s="9"/>
      <c r="H40" s="9"/>
      <c r="I40" s="307"/>
      <c r="J40" s="14"/>
      <c r="K40" s="14"/>
      <c r="L40" s="14"/>
      <c r="M40" s="14"/>
    </row>
    <row r="41" spans="1:13" s="54" customFormat="1" ht="15.75" customHeight="1" x14ac:dyDescent="0.3">
      <c r="A41" s="14"/>
      <c r="B41" s="53" t="s">
        <v>1057</v>
      </c>
      <c r="C41" s="435"/>
      <c r="D41" s="435"/>
      <c r="E41" s="487">
        <f>E29+E40</f>
        <v>1492351.926</v>
      </c>
      <c r="F41" s="14"/>
      <c r="G41" s="9"/>
      <c r="H41" s="9"/>
      <c r="I41" s="14"/>
      <c r="J41" s="14"/>
      <c r="K41" s="14"/>
      <c r="L41" s="14"/>
      <c r="M41" s="14"/>
    </row>
    <row r="42" spans="1:13" s="54" customFormat="1" ht="13.5" customHeight="1" x14ac:dyDescent="0.3">
      <c r="A42" s="14"/>
      <c r="B42" s="598" t="s">
        <v>1048</v>
      </c>
      <c r="C42" s="599"/>
      <c r="D42" s="599"/>
      <c r="E42" s="191">
        <f>E40/E41</f>
        <v>0.82490812492173515</v>
      </c>
      <c r="F42" s="137"/>
      <c r="G42" s="9"/>
      <c r="H42" s="9"/>
      <c r="I42" s="14"/>
      <c r="J42" s="14"/>
      <c r="K42" s="14"/>
      <c r="L42" s="14"/>
      <c r="M42" s="14"/>
    </row>
    <row r="43" spans="1:13" s="54" customFormat="1" ht="13.5" customHeight="1" x14ac:dyDescent="0.3">
      <c r="A43" s="14"/>
      <c r="B43" s="598" t="s">
        <v>1049</v>
      </c>
      <c r="C43" s="599"/>
      <c r="D43" s="599"/>
      <c r="E43" s="158">
        <v>0.89</v>
      </c>
      <c r="F43" s="14"/>
      <c r="G43" s="9"/>
      <c r="H43" s="9"/>
      <c r="I43" s="14"/>
      <c r="J43" s="14"/>
      <c r="K43" s="14"/>
      <c r="L43" s="14"/>
      <c r="M43" s="14"/>
    </row>
    <row r="44" spans="1:13" s="56" customFormat="1" ht="4.5" customHeight="1" x14ac:dyDescent="0.3">
      <c r="A44" s="131"/>
      <c r="B44" s="600"/>
      <c r="C44" s="601"/>
      <c r="D44" s="601"/>
      <c r="E44" s="80"/>
      <c r="F44" s="115"/>
      <c r="G44" s="9"/>
      <c r="H44" s="9"/>
      <c r="I44" s="131"/>
      <c r="J44" s="131"/>
      <c r="K44" s="131"/>
      <c r="L44" s="131"/>
      <c r="M44" s="131"/>
    </row>
    <row r="45" spans="1:13" s="13" customFormat="1" ht="8.1" customHeight="1" x14ac:dyDescent="0.3">
      <c r="A45" s="263"/>
      <c r="B45" s="597"/>
      <c r="C45" s="597"/>
      <c r="D45" s="597"/>
      <c r="E45" s="597"/>
      <c r="F45" s="597"/>
      <c r="G45" s="597"/>
      <c r="H45" s="263"/>
      <c r="I45" s="263"/>
      <c r="J45" s="263"/>
      <c r="K45" s="263"/>
      <c r="L45" s="263"/>
      <c r="M45" s="263"/>
    </row>
    <row r="46" spans="1:13" s="54" customFormat="1" ht="28.5" customHeight="1" x14ac:dyDescent="0.25">
      <c r="A46" s="304"/>
      <c r="B46" s="590" t="s">
        <v>1045</v>
      </c>
      <c r="C46" s="590"/>
      <c r="D46" s="590"/>
      <c r="E46" s="590"/>
      <c r="F46" s="261"/>
      <c r="G46" s="261"/>
      <c r="H46" s="14"/>
      <c r="I46" s="14"/>
      <c r="J46" s="14"/>
      <c r="K46" s="14"/>
      <c r="L46" s="14"/>
      <c r="M46" s="14"/>
    </row>
    <row r="47" spans="1:13" s="54" customFormat="1" ht="36.75" customHeight="1" x14ac:dyDescent="0.25">
      <c r="A47" s="304"/>
      <c r="B47" s="590" t="s">
        <v>1046</v>
      </c>
      <c r="C47" s="590"/>
      <c r="D47" s="590"/>
      <c r="E47" s="590"/>
      <c r="F47" s="261"/>
      <c r="G47" s="261"/>
      <c r="H47" s="14"/>
      <c r="I47" s="14"/>
      <c r="J47" s="14"/>
      <c r="K47" s="14"/>
      <c r="L47" s="14"/>
      <c r="M47" s="14"/>
    </row>
    <row r="48" spans="1:13" s="54" customFormat="1" ht="33.75" customHeight="1" x14ac:dyDescent="0.25">
      <c r="A48" s="304"/>
      <c r="B48" s="590" t="s">
        <v>1054</v>
      </c>
      <c r="C48" s="590"/>
      <c r="D48" s="590"/>
      <c r="E48" s="590"/>
      <c r="F48" s="261"/>
      <c r="G48" s="261"/>
      <c r="H48" s="14"/>
      <c r="I48" s="14"/>
      <c r="J48" s="14"/>
      <c r="K48" s="14"/>
      <c r="L48" s="14"/>
      <c r="M48" s="14"/>
    </row>
    <row r="49" spans="1:13" s="54" customFormat="1" ht="33.75" customHeight="1" x14ac:dyDescent="0.25">
      <c r="A49" s="304"/>
      <c r="B49" s="595" t="s">
        <v>1047</v>
      </c>
      <c r="C49" s="595"/>
      <c r="D49" s="595"/>
      <c r="E49" s="595"/>
      <c r="F49" s="373"/>
      <c r="G49" s="373"/>
      <c r="H49" s="14"/>
      <c r="I49" s="14"/>
      <c r="J49" s="14"/>
      <c r="K49" s="14"/>
      <c r="L49" s="14"/>
      <c r="M49" s="14"/>
    </row>
    <row r="50" spans="1:13" s="54" customFormat="1" ht="11.4" x14ac:dyDescent="0.25">
      <c r="A50" s="304"/>
      <c r="B50" s="586" t="s">
        <v>1056</v>
      </c>
      <c r="C50" s="586"/>
      <c r="D50" s="586"/>
      <c r="E50" s="586"/>
      <c r="F50" s="373"/>
      <c r="G50" s="373"/>
      <c r="H50" s="14"/>
      <c r="I50" s="14"/>
      <c r="J50" s="14"/>
      <c r="K50" s="14"/>
      <c r="L50" s="14"/>
      <c r="M50" s="14"/>
    </row>
    <row r="51" spans="1:13" s="54" customFormat="1" ht="11.4" x14ac:dyDescent="0.25">
      <c r="A51" s="304"/>
      <c r="B51" s="586" t="s">
        <v>1050</v>
      </c>
      <c r="C51" s="586"/>
      <c r="D51" s="586"/>
      <c r="E51" s="586"/>
      <c r="F51" s="373"/>
      <c r="G51" s="373"/>
      <c r="H51" s="14"/>
      <c r="I51" s="14"/>
      <c r="J51" s="14"/>
      <c r="K51" s="14"/>
      <c r="L51" s="14"/>
      <c r="M51" s="14"/>
    </row>
    <row r="52" spans="1:13" s="54" customFormat="1" ht="11.4" x14ac:dyDescent="0.25">
      <c r="A52" s="304"/>
      <c r="B52" s="586" t="s">
        <v>1051</v>
      </c>
      <c r="C52" s="586"/>
      <c r="D52" s="586"/>
      <c r="E52" s="586"/>
      <c r="F52" s="373"/>
      <c r="G52" s="373"/>
      <c r="H52" s="14"/>
      <c r="I52" s="14"/>
      <c r="J52" s="14"/>
      <c r="K52" s="14"/>
      <c r="L52" s="14"/>
      <c r="M52" s="14"/>
    </row>
    <row r="53" spans="1:13" s="54" customFormat="1" ht="24.75" customHeight="1" x14ac:dyDescent="0.25">
      <c r="A53" s="304"/>
      <c r="B53" s="262"/>
      <c r="C53" s="262"/>
      <c r="D53" s="262"/>
      <c r="E53" s="262"/>
      <c r="F53" s="262"/>
      <c r="G53" s="262"/>
      <c r="H53" s="14"/>
      <c r="I53" s="14"/>
      <c r="J53" s="14"/>
      <c r="K53" s="14"/>
      <c r="L53" s="14"/>
      <c r="M53" s="14"/>
    </row>
    <row r="54" spans="1:13" s="54" customFormat="1" ht="15.75" customHeight="1" x14ac:dyDescent="0.25">
      <c r="A54" s="304"/>
      <c r="B54" s="374" t="s">
        <v>710</v>
      </c>
      <c r="C54" s="375" t="s">
        <v>69</v>
      </c>
      <c r="D54" s="375"/>
      <c r="E54" s="375"/>
      <c r="F54" s="375"/>
      <c r="G54" s="376"/>
      <c r="H54" s="14"/>
      <c r="I54" s="14"/>
      <c r="J54" s="14"/>
      <c r="K54" s="14"/>
      <c r="L54" s="14"/>
      <c r="M54" s="14"/>
    </row>
    <row r="55" spans="1:13" s="54" customFormat="1" ht="39.75" customHeight="1" x14ac:dyDescent="0.25">
      <c r="A55" s="304"/>
      <c r="B55" s="613" t="s">
        <v>711</v>
      </c>
      <c r="C55" s="607" t="s">
        <v>696</v>
      </c>
      <c r="D55" s="607"/>
      <c r="E55" s="607"/>
      <c r="F55" s="607"/>
      <c r="G55" s="607"/>
      <c r="H55" s="14"/>
      <c r="I55" s="14"/>
      <c r="J55" s="14"/>
      <c r="K55" s="14"/>
      <c r="L55" s="14"/>
      <c r="M55" s="14"/>
    </row>
    <row r="56" spans="1:13" s="54" customFormat="1" ht="38.25" customHeight="1" x14ac:dyDescent="0.25">
      <c r="A56" s="304"/>
      <c r="B56" s="614"/>
      <c r="C56" s="607" t="s">
        <v>697</v>
      </c>
      <c r="D56" s="607"/>
      <c r="E56" s="607"/>
      <c r="F56" s="607"/>
      <c r="G56" s="607"/>
      <c r="H56" s="14"/>
      <c r="I56" s="14"/>
      <c r="J56" s="14"/>
      <c r="K56" s="14"/>
      <c r="L56" s="14"/>
      <c r="M56" s="14"/>
    </row>
    <row r="57" spans="1:13" s="54" customFormat="1" ht="36.75" customHeight="1" x14ac:dyDescent="0.25">
      <c r="A57" s="304"/>
      <c r="B57" s="206" t="s">
        <v>70</v>
      </c>
      <c r="C57" s="607" t="s">
        <v>698</v>
      </c>
      <c r="D57" s="607"/>
      <c r="E57" s="607"/>
      <c r="F57" s="607"/>
      <c r="G57" s="607"/>
      <c r="H57" s="14"/>
      <c r="I57" s="14"/>
      <c r="J57" s="14"/>
      <c r="K57" s="14"/>
      <c r="L57" s="14"/>
      <c r="M57" s="14"/>
    </row>
    <row r="58" spans="1:13" s="54" customFormat="1" ht="11.4" x14ac:dyDescent="0.25">
      <c r="A58" s="304"/>
      <c r="B58" s="612" t="s">
        <v>764</v>
      </c>
      <c r="C58" s="612"/>
      <c r="D58" s="612"/>
      <c r="E58" s="612"/>
      <c r="F58" s="612"/>
      <c r="G58" s="612"/>
      <c r="H58" s="14"/>
      <c r="I58" s="14"/>
      <c r="J58" s="14"/>
      <c r="K58" s="14"/>
      <c r="L58" s="14"/>
      <c r="M58" s="14"/>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9"/>
      <c r="C61" s="14"/>
      <c r="D61" s="14"/>
      <c r="E61" s="14"/>
      <c r="F61" s="14"/>
      <c r="G61" s="14"/>
      <c r="H61" s="9"/>
      <c r="I61" s="9"/>
      <c r="J61" s="9"/>
      <c r="K61" s="9"/>
      <c r="L61" s="9"/>
      <c r="M61" s="9"/>
    </row>
    <row r="62" spans="1:13" s="54" customFormat="1" ht="15.75" customHeight="1" x14ac:dyDescent="0.25">
      <c r="A62" s="304"/>
      <c r="B62" s="374" t="s">
        <v>71</v>
      </c>
      <c r="C62" s="375"/>
      <c r="D62" s="375"/>
      <c r="E62" s="375"/>
      <c r="F62" s="375"/>
      <c r="G62" s="376"/>
      <c r="H62" s="14"/>
      <c r="I62" s="14"/>
      <c r="J62" s="14"/>
      <c r="K62" s="14"/>
      <c r="L62" s="14"/>
      <c r="M62" s="14"/>
    </row>
    <row r="63" spans="1:13" x14ac:dyDescent="0.3">
      <c r="A63" s="14"/>
      <c r="B63" s="610" t="s">
        <v>72</v>
      </c>
      <c r="C63" s="611" t="s">
        <v>680</v>
      </c>
      <c r="D63" s="610" t="s">
        <v>679</v>
      </c>
      <c r="E63" s="603" t="s">
        <v>71</v>
      </c>
      <c r="F63" s="604"/>
      <c r="G63" s="605"/>
      <c r="H63" s="9"/>
      <c r="I63" s="9"/>
      <c r="J63" s="9"/>
      <c r="K63" s="9"/>
      <c r="L63" s="9"/>
      <c r="M63" s="9"/>
    </row>
    <row r="64" spans="1:13" ht="22.2" x14ac:dyDescent="0.3">
      <c r="A64" s="14"/>
      <c r="B64" s="610"/>
      <c r="C64" s="611"/>
      <c r="D64" s="610"/>
      <c r="E64" s="4" t="s">
        <v>678</v>
      </c>
      <c r="F64" s="271" t="s">
        <v>73</v>
      </c>
      <c r="G64" s="500" t="s">
        <v>677</v>
      </c>
      <c r="H64" s="9"/>
      <c r="I64" s="9"/>
      <c r="J64" s="9"/>
      <c r="K64" s="9"/>
      <c r="L64" s="9"/>
      <c r="M64" s="9"/>
    </row>
    <row r="65" spans="1:13" ht="12" customHeight="1" x14ac:dyDescent="0.3">
      <c r="A65" s="14"/>
      <c r="B65" s="377" t="s">
        <v>28</v>
      </c>
      <c r="C65" s="195" t="s">
        <v>74</v>
      </c>
      <c r="D65" s="195" t="s">
        <v>64</v>
      </c>
      <c r="E65" s="195" t="s">
        <v>75</v>
      </c>
      <c r="F65" s="196"/>
      <c r="G65" s="378"/>
      <c r="H65" s="9"/>
      <c r="I65" s="9"/>
      <c r="J65" s="9"/>
      <c r="K65" s="9"/>
      <c r="L65" s="9"/>
      <c r="M65" s="9"/>
    </row>
    <row r="66" spans="1:13" ht="12" customHeight="1" x14ac:dyDescent="0.3">
      <c r="A66" s="14"/>
      <c r="B66" s="379" t="s">
        <v>76</v>
      </c>
      <c r="C66" s="133"/>
      <c r="D66" s="133" t="s">
        <v>77</v>
      </c>
      <c r="E66" s="133"/>
      <c r="F66" s="134"/>
      <c r="G66" s="380"/>
      <c r="H66" s="9"/>
      <c r="I66" s="9"/>
      <c r="J66" s="9"/>
      <c r="K66" s="9"/>
      <c r="L66" s="9"/>
      <c r="M66" s="9"/>
    </row>
    <row r="67" spans="1:13" ht="12" customHeight="1" x14ac:dyDescent="0.3">
      <c r="A67" s="14"/>
      <c r="B67" s="381"/>
      <c r="C67" s="133"/>
      <c r="D67" s="133" t="s">
        <v>63</v>
      </c>
      <c r="E67" s="133"/>
      <c r="F67" s="134"/>
      <c r="G67" s="380"/>
      <c r="H67" s="9"/>
      <c r="I67" s="9"/>
      <c r="J67" s="9"/>
      <c r="K67" s="9"/>
      <c r="L67" s="9"/>
      <c r="M67" s="9"/>
    </row>
    <row r="68" spans="1:13" ht="12" customHeight="1" x14ac:dyDescent="0.3">
      <c r="A68" s="14"/>
      <c r="B68" s="382"/>
      <c r="C68" s="121"/>
      <c r="D68" s="121" t="s">
        <v>78</v>
      </c>
      <c r="E68" s="121"/>
      <c r="F68" s="197"/>
      <c r="G68" s="383"/>
      <c r="H68" s="9"/>
      <c r="I68" s="9"/>
      <c r="J68" s="9"/>
      <c r="K68" s="9"/>
      <c r="L68" s="9"/>
      <c r="M68" s="9"/>
    </row>
    <row r="69" spans="1:13" ht="12" customHeight="1" x14ac:dyDescent="0.3">
      <c r="A69" s="14"/>
      <c r="B69" s="377" t="s">
        <v>29</v>
      </c>
      <c r="C69" s="195" t="s">
        <v>79</v>
      </c>
      <c r="D69" s="195" t="s">
        <v>64</v>
      </c>
      <c r="E69" s="195" t="s">
        <v>80</v>
      </c>
      <c r="F69" s="196"/>
      <c r="G69" s="378" t="s">
        <v>81</v>
      </c>
      <c r="H69" s="9"/>
      <c r="I69" s="9"/>
      <c r="J69" s="9"/>
      <c r="K69" s="9"/>
      <c r="L69" s="9"/>
      <c r="M69" s="9"/>
    </row>
    <row r="70" spans="1:13" ht="12" customHeight="1" x14ac:dyDescent="0.3">
      <c r="A70" s="14"/>
      <c r="B70" s="379" t="s">
        <v>82</v>
      </c>
      <c r="C70" s="133"/>
      <c r="D70" s="133" t="s">
        <v>77</v>
      </c>
      <c r="E70" s="133"/>
      <c r="F70" s="134"/>
      <c r="G70" s="380"/>
      <c r="H70" s="9"/>
      <c r="I70" s="9"/>
      <c r="J70" s="9"/>
      <c r="K70" s="9"/>
      <c r="L70" s="9"/>
      <c r="M70" s="9"/>
    </row>
    <row r="71" spans="1:13" ht="12" customHeight="1" x14ac:dyDescent="0.3">
      <c r="A71" s="14"/>
      <c r="B71" s="381"/>
      <c r="C71" s="133"/>
      <c r="D71" s="133" t="s">
        <v>63</v>
      </c>
      <c r="E71" s="133"/>
      <c r="F71" s="134"/>
      <c r="G71" s="380"/>
      <c r="H71" s="9"/>
      <c r="I71" s="9"/>
      <c r="J71" s="9"/>
      <c r="K71" s="9"/>
      <c r="L71" s="9"/>
      <c r="M71" s="9"/>
    </row>
    <row r="72" spans="1:13" ht="12" customHeight="1" x14ac:dyDescent="0.3">
      <c r="A72" s="14"/>
      <c r="B72" s="382"/>
      <c r="C72" s="121"/>
      <c r="D72" s="121" t="s">
        <v>78</v>
      </c>
      <c r="E72" s="121"/>
      <c r="F72" s="197"/>
      <c r="G72" s="383"/>
      <c r="H72" s="9"/>
      <c r="I72" s="9"/>
      <c r="J72" s="9"/>
      <c r="K72" s="9"/>
      <c r="L72" s="9"/>
      <c r="M72" s="9"/>
    </row>
    <row r="73" spans="1:13" ht="12" customHeight="1" x14ac:dyDescent="0.3">
      <c r="A73" s="14"/>
      <c r="B73" s="377" t="s">
        <v>83</v>
      </c>
      <c r="C73" s="195" t="s">
        <v>74</v>
      </c>
      <c r="D73" s="195" t="s">
        <v>64</v>
      </c>
      <c r="E73" s="195" t="s">
        <v>75</v>
      </c>
      <c r="F73" s="196"/>
      <c r="G73" s="378"/>
      <c r="H73" s="9"/>
      <c r="I73" s="9"/>
      <c r="J73" s="9"/>
      <c r="K73" s="9"/>
      <c r="L73" s="9"/>
      <c r="M73" s="9"/>
    </row>
    <row r="74" spans="1:13" ht="12" customHeight="1" x14ac:dyDescent="0.3">
      <c r="A74" s="14"/>
      <c r="B74" s="379" t="s">
        <v>84</v>
      </c>
      <c r="C74" s="133"/>
      <c r="D74" s="133" t="s">
        <v>63</v>
      </c>
      <c r="E74" s="133"/>
      <c r="F74" s="134"/>
      <c r="G74" s="380"/>
      <c r="H74" s="9"/>
      <c r="I74" s="9"/>
      <c r="J74" s="9"/>
      <c r="K74" s="9"/>
      <c r="L74" s="9"/>
      <c r="M74" s="9"/>
    </row>
    <row r="75" spans="1:13" ht="12" customHeight="1" x14ac:dyDescent="0.3">
      <c r="A75" s="14"/>
      <c r="B75" s="381"/>
      <c r="C75" s="133"/>
      <c r="D75" s="133" t="s">
        <v>78</v>
      </c>
      <c r="E75" s="133"/>
      <c r="F75" s="134"/>
      <c r="G75" s="380"/>
      <c r="H75" s="9"/>
      <c r="I75" s="9"/>
      <c r="J75" s="9"/>
      <c r="K75" s="9"/>
      <c r="L75" s="9"/>
      <c r="M75" s="9"/>
    </row>
    <row r="76" spans="1:13" ht="12" customHeight="1" x14ac:dyDescent="0.3">
      <c r="A76" s="14"/>
      <c r="B76" s="382"/>
      <c r="C76" s="121"/>
      <c r="D76" s="121"/>
      <c r="E76" s="121"/>
      <c r="F76" s="197"/>
      <c r="G76" s="383"/>
      <c r="H76" s="9"/>
      <c r="I76" s="9"/>
      <c r="J76" s="9"/>
      <c r="K76" s="9"/>
      <c r="L76" s="9"/>
      <c r="M76" s="9"/>
    </row>
    <row r="77" spans="1:13" ht="12" customHeight="1" x14ac:dyDescent="0.3">
      <c r="A77" s="14"/>
      <c r="B77" s="377" t="s">
        <v>30</v>
      </c>
      <c r="C77" s="195" t="s">
        <v>85</v>
      </c>
      <c r="D77" s="195" t="s">
        <v>64</v>
      </c>
      <c r="E77" s="195" t="s">
        <v>75</v>
      </c>
      <c r="F77" s="196" t="s">
        <v>81</v>
      </c>
      <c r="G77" s="378"/>
      <c r="H77" s="9"/>
      <c r="I77" s="9"/>
      <c r="J77" s="9"/>
      <c r="K77" s="9"/>
      <c r="L77" s="9"/>
      <c r="M77" s="9"/>
    </row>
    <row r="78" spans="1:13" ht="12" customHeight="1" x14ac:dyDescent="0.3">
      <c r="A78" s="14"/>
      <c r="B78" s="379" t="s">
        <v>86</v>
      </c>
      <c r="C78" s="133"/>
      <c r="D78" s="133" t="s">
        <v>77</v>
      </c>
      <c r="E78" s="133"/>
      <c r="F78" s="134"/>
      <c r="G78" s="380"/>
      <c r="H78" s="9"/>
      <c r="I78" s="9"/>
      <c r="J78" s="9"/>
      <c r="K78" s="9"/>
      <c r="L78" s="9"/>
      <c r="M78" s="9"/>
    </row>
    <row r="79" spans="1:13" ht="12" customHeight="1" x14ac:dyDescent="0.3">
      <c r="A79" s="14"/>
      <c r="B79" s="381"/>
      <c r="C79" s="133"/>
      <c r="D79" s="133" t="s">
        <v>63</v>
      </c>
      <c r="E79" s="133"/>
      <c r="F79" s="134"/>
      <c r="G79" s="380"/>
      <c r="H79" s="9"/>
      <c r="I79" s="9"/>
      <c r="J79" s="9"/>
      <c r="K79" s="9"/>
      <c r="L79" s="9"/>
      <c r="M79" s="9"/>
    </row>
    <row r="80" spans="1:13" ht="12" customHeight="1" x14ac:dyDescent="0.3">
      <c r="A80" s="14"/>
      <c r="B80" s="382"/>
      <c r="C80" s="121"/>
      <c r="D80" s="121"/>
      <c r="E80" s="121"/>
      <c r="F80" s="197"/>
      <c r="G80" s="383"/>
      <c r="H80" s="9"/>
      <c r="I80" s="9"/>
      <c r="J80" s="9"/>
      <c r="K80" s="9"/>
      <c r="L80" s="9"/>
      <c r="M80" s="9"/>
    </row>
    <row r="81" spans="1:13" ht="12" customHeight="1" x14ac:dyDescent="0.3">
      <c r="A81" s="14"/>
      <c r="B81" s="377" t="s">
        <v>31</v>
      </c>
      <c r="C81" s="195" t="s">
        <v>79</v>
      </c>
      <c r="D81" s="195" t="s">
        <v>64</v>
      </c>
      <c r="E81" s="195" t="s">
        <v>87</v>
      </c>
      <c r="F81" s="196"/>
      <c r="G81" s="378" t="s">
        <v>81</v>
      </c>
      <c r="H81" s="9"/>
      <c r="I81" s="9"/>
      <c r="J81" s="9"/>
      <c r="K81" s="9"/>
      <c r="L81" s="9"/>
      <c r="M81" s="9"/>
    </row>
    <row r="82" spans="1:13" ht="12" customHeight="1" x14ac:dyDescent="0.3">
      <c r="A82" s="14"/>
      <c r="B82" s="379" t="s">
        <v>88</v>
      </c>
      <c r="C82" s="133"/>
      <c r="D82" s="133" t="s">
        <v>63</v>
      </c>
      <c r="E82" s="133"/>
      <c r="F82" s="134"/>
      <c r="G82" s="380"/>
      <c r="H82" s="9"/>
      <c r="I82" s="9"/>
      <c r="J82" s="9"/>
      <c r="K82" s="9"/>
      <c r="L82" s="9"/>
      <c r="M82" s="9"/>
    </row>
    <row r="83" spans="1:13" ht="12" customHeight="1" x14ac:dyDescent="0.3">
      <c r="A83" s="14"/>
      <c r="B83" s="381"/>
      <c r="C83" s="133"/>
      <c r="D83" s="133"/>
      <c r="E83" s="133"/>
      <c r="F83" s="134"/>
      <c r="G83" s="380"/>
      <c r="H83" s="9"/>
      <c r="I83" s="9"/>
      <c r="J83" s="9"/>
      <c r="K83" s="9"/>
      <c r="L83" s="9"/>
      <c r="M83" s="9"/>
    </row>
    <row r="84" spans="1:13" ht="12" customHeight="1" x14ac:dyDescent="0.3">
      <c r="A84" s="14"/>
      <c r="B84" s="382"/>
      <c r="C84" s="121"/>
      <c r="D84" s="121"/>
      <c r="E84" s="121"/>
      <c r="F84" s="197"/>
      <c r="G84" s="383"/>
      <c r="H84" s="9"/>
      <c r="I84" s="9"/>
      <c r="J84" s="9"/>
      <c r="K84" s="9"/>
      <c r="L84" s="9"/>
      <c r="M84" s="9"/>
    </row>
    <row r="85" spans="1:13" ht="12" customHeight="1" x14ac:dyDescent="0.3">
      <c r="A85" s="14"/>
      <c r="B85" s="377" t="s">
        <v>32</v>
      </c>
      <c r="C85" s="195" t="s">
        <v>85</v>
      </c>
      <c r="D85" s="195" t="s">
        <v>64</v>
      </c>
      <c r="E85" s="195" t="s">
        <v>89</v>
      </c>
      <c r="F85" s="196" t="s">
        <v>81</v>
      </c>
      <c r="G85" s="378"/>
      <c r="H85" s="9"/>
      <c r="I85" s="9"/>
      <c r="J85" s="9"/>
      <c r="K85" s="9"/>
      <c r="L85" s="9"/>
      <c r="M85" s="9"/>
    </row>
    <row r="86" spans="1:13" ht="12" customHeight="1" x14ac:dyDescent="0.3">
      <c r="A86" s="14"/>
      <c r="B86" s="379" t="s">
        <v>86</v>
      </c>
      <c r="C86" s="133"/>
      <c r="D86" s="133" t="s">
        <v>77</v>
      </c>
      <c r="E86" s="133"/>
      <c r="F86" s="134"/>
      <c r="G86" s="380"/>
      <c r="H86" s="9"/>
      <c r="I86" s="9"/>
      <c r="J86" s="9"/>
      <c r="K86" s="9"/>
      <c r="L86" s="9"/>
      <c r="M86" s="9"/>
    </row>
    <row r="87" spans="1:13" ht="12" customHeight="1" x14ac:dyDescent="0.3">
      <c r="A87" s="14"/>
      <c r="B87" s="381"/>
      <c r="C87" s="133"/>
      <c r="D87" s="133" t="s">
        <v>63</v>
      </c>
      <c r="E87" s="133"/>
      <c r="F87" s="134"/>
      <c r="G87" s="380"/>
      <c r="H87" s="9"/>
      <c r="I87" s="9"/>
      <c r="J87" s="9"/>
      <c r="K87" s="9"/>
      <c r="L87" s="9"/>
      <c r="M87" s="9"/>
    </row>
    <row r="88" spans="1:13" ht="12" customHeight="1" x14ac:dyDescent="0.3">
      <c r="A88" s="14"/>
      <c r="B88" s="382"/>
      <c r="C88" s="121"/>
      <c r="D88" s="121"/>
      <c r="E88" s="121"/>
      <c r="F88" s="197"/>
      <c r="G88" s="383"/>
      <c r="H88" s="9"/>
      <c r="I88" s="9"/>
      <c r="J88" s="9"/>
      <c r="K88" s="9"/>
      <c r="L88" s="9"/>
      <c r="M88" s="9"/>
    </row>
    <row r="89" spans="1:13" ht="12" customHeight="1" x14ac:dyDescent="0.3">
      <c r="A89" s="14"/>
      <c r="B89" s="377" t="s">
        <v>90</v>
      </c>
      <c r="C89" s="195" t="s">
        <v>74</v>
      </c>
      <c r="D89" s="195" t="s">
        <v>64</v>
      </c>
      <c r="E89" s="195" t="s">
        <v>89</v>
      </c>
      <c r="F89" s="196" t="s">
        <v>81</v>
      </c>
      <c r="G89" s="378" t="s">
        <v>81</v>
      </c>
      <c r="H89" s="9"/>
      <c r="I89" s="9"/>
      <c r="J89" s="9"/>
      <c r="K89" s="9"/>
      <c r="L89" s="9"/>
      <c r="M89" s="9"/>
    </row>
    <row r="90" spans="1:13" ht="12" customHeight="1" x14ac:dyDescent="0.3">
      <c r="A90" s="14"/>
      <c r="B90" s="379" t="s">
        <v>76</v>
      </c>
      <c r="C90" s="133"/>
      <c r="D90" s="133" t="s">
        <v>77</v>
      </c>
      <c r="E90" s="133"/>
      <c r="F90" s="134"/>
      <c r="G90" s="380"/>
      <c r="H90" s="9"/>
      <c r="I90" s="9"/>
      <c r="J90" s="9"/>
      <c r="K90" s="9"/>
      <c r="L90" s="9"/>
      <c r="M90" s="9"/>
    </row>
    <row r="91" spans="1:13" ht="12" customHeight="1" x14ac:dyDescent="0.3">
      <c r="A91" s="14"/>
      <c r="B91" s="381"/>
      <c r="C91" s="133"/>
      <c r="D91" s="133" t="s">
        <v>63</v>
      </c>
      <c r="E91" s="133"/>
      <c r="F91" s="134"/>
      <c r="G91" s="380"/>
      <c r="H91" s="9"/>
      <c r="I91" s="9"/>
      <c r="J91" s="9"/>
      <c r="K91" s="9"/>
      <c r="L91" s="9"/>
      <c r="M91" s="9"/>
    </row>
    <row r="92" spans="1:13" ht="12" customHeight="1" x14ac:dyDescent="0.3">
      <c r="A92" s="14"/>
      <c r="B92" s="382"/>
      <c r="C92" s="121"/>
      <c r="D92" s="121" t="s">
        <v>78</v>
      </c>
      <c r="E92" s="121"/>
      <c r="F92" s="197"/>
      <c r="G92" s="383"/>
      <c r="H92" s="9"/>
      <c r="I92" s="9"/>
      <c r="J92" s="9"/>
      <c r="K92" s="9"/>
      <c r="L92" s="9"/>
      <c r="M92" s="9"/>
    </row>
    <row r="93" spans="1:13" ht="12" customHeight="1" x14ac:dyDescent="0.3">
      <c r="A93" s="14"/>
      <c r="B93" s="377" t="s">
        <v>33</v>
      </c>
      <c r="C93" s="195" t="s">
        <v>74</v>
      </c>
      <c r="D93" s="195" t="s">
        <v>64</v>
      </c>
      <c r="E93" s="195" t="s">
        <v>89</v>
      </c>
      <c r="F93" s="196"/>
      <c r="G93" s="378" t="s">
        <v>81</v>
      </c>
      <c r="H93" s="9"/>
      <c r="I93" s="9"/>
      <c r="J93" s="9"/>
      <c r="K93" s="9"/>
      <c r="L93" s="9"/>
      <c r="M93" s="9"/>
    </row>
    <row r="94" spans="1:13" ht="12" customHeight="1" x14ac:dyDescent="0.3">
      <c r="A94" s="14"/>
      <c r="B94" s="379" t="s">
        <v>76</v>
      </c>
      <c r="C94" s="133"/>
      <c r="D94" s="133" t="s">
        <v>77</v>
      </c>
      <c r="E94" s="133"/>
      <c r="F94" s="134"/>
      <c r="G94" s="380"/>
      <c r="H94" s="9"/>
      <c r="I94" s="9"/>
      <c r="J94" s="9"/>
      <c r="K94" s="9"/>
      <c r="L94" s="9"/>
      <c r="M94" s="9"/>
    </row>
    <row r="95" spans="1:13" ht="12" customHeight="1" x14ac:dyDescent="0.3">
      <c r="A95" s="14"/>
      <c r="B95" s="381"/>
      <c r="C95" s="133"/>
      <c r="D95" s="133" t="s">
        <v>63</v>
      </c>
      <c r="E95" s="133"/>
      <c r="F95" s="134"/>
      <c r="G95" s="380"/>
      <c r="H95" s="9"/>
      <c r="I95" s="9"/>
      <c r="J95" s="9"/>
      <c r="K95" s="9"/>
      <c r="L95" s="9"/>
      <c r="M95" s="9"/>
    </row>
    <row r="96" spans="1:13" ht="12" customHeight="1" x14ac:dyDescent="0.3">
      <c r="A96" s="14"/>
      <c r="B96" s="382"/>
      <c r="C96" s="121"/>
      <c r="D96" s="121" t="s">
        <v>78</v>
      </c>
      <c r="E96" s="121"/>
      <c r="F96" s="197"/>
      <c r="G96" s="383"/>
      <c r="H96" s="9"/>
      <c r="I96" s="9"/>
      <c r="J96" s="9"/>
      <c r="K96" s="9"/>
      <c r="L96" s="9"/>
      <c r="M96" s="9"/>
    </row>
    <row r="97" spans="1:13" ht="12" customHeight="1" x14ac:dyDescent="0.3">
      <c r="A97" s="14"/>
      <c r="B97" s="377" t="s">
        <v>48</v>
      </c>
      <c r="C97" s="608" t="s">
        <v>91</v>
      </c>
      <c r="D97" s="195" t="s">
        <v>64</v>
      </c>
      <c r="E97" s="195" t="s">
        <v>92</v>
      </c>
      <c r="F97" s="196" t="s">
        <v>81</v>
      </c>
      <c r="G97" s="378"/>
      <c r="H97" s="9"/>
      <c r="I97" s="9"/>
      <c r="J97" s="9"/>
      <c r="K97" s="9"/>
      <c r="L97" s="9"/>
      <c r="M97" s="9"/>
    </row>
    <row r="98" spans="1:13" ht="12" customHeight="1" x14ac:dyDescent="0.3">
      <c r="A98" s="14"/>
      <c r="B98" s="379" t="s">
        <v>93</v>
      </c>
      <c r="C98" s="609"/>
      <c r="D98" s="133" t="s">
        <v>77</v>
      </c>
      <c r="E98" s="133"/>
      <c r="F98" s="134"/>
      <c r="G98" s="380"/>
      <c r="H98" s="9"/>
      <c r="I98" s="9"/>
      <c r="J98" s="9"/>
      <c r="K98" s="9"/>
      <c r="L98" s="9"/>
      <c r="M98" s="9"/>
    </row>
    <row r="99" spans="1:13" ht="12" customHeight="1" x14ac:dyDescent="0.3">
      <c r="A99" s="14"/>
      <c r="B99" s="381"/>
      <c r="C99" s="609"/>
      <c r="D99" s="133" t="s">
        <v>63</v>
      </c>
      <c r="E99" s="133"/>
      <c r="F99" s="134"/>
      <c r="G99" s="380"/>
      <c r="H99" s="9"/>
      <c r="I99" s="9"/>
      <c r="J99" s="9"/>
      <c r="K99" s="9"/>
      <c r="L99" s="9"/>
      <c r="M99" s="9"/>
    </row>
    <row r="100" spans="1:13" s="194" customFormat="1" ht="12" customHeight="1" x14ac:dyDescent="0.3">
      <c r="A100" s="14"/>
      <c r="B100" s="382"/>
      <c r="C100" s="121"/>
      <c r="D100" s="121"/>
      <c r="E100" s="121"/>
      <c r="F100" s="197"/>
      <c r="G100" s="383"/>
      <c r="H100" s="9"/>
      <c r="I100" s="9"/>
      <c r="J100" s="9"/>
      <c r="K100" s="9"/>
      <c r="L100" s="9"/>
      <c r="M100" s="9"/>
    </row>
    <row r="101" spans="1:13" ht="12" customHeight="1" x14ac:dyDescent="0.3">
      <c r="A101" s="14"/>
      <c r="B101" s="377" t="s">
        <v>34</v>
      </c>
      <c r="C101" s="195" t="s">
        <v>74</v>
      </c>
      <c r="D101" s="195" t="s">
        <v>64</v>
      </c>
      <c r="E101" s="195" t="s">
        <v>89</v>
      </c>
      <c r="F101" s="196"/>
      <c r="G101" s="378" t="s">
        <v>81</v>
      </c>
      <c r="H101" s="9"/>
      <c r="I101" s="9"/>
      <c r="J101" s="9"/>
      <c r="K101" s="9"/>
      <c r="L101" s="9"/>
      <c r="M101" s="9"/>
    </row>
    <row r="102" spans="1:13" ht="12" customHeight="1" x14ac:dyDescent="0.3">
      <c r="A102" s="14"/>
      <c r="B102" s="379" t="s">
        <v>76</v>
      </c>
      <c r="C102" s="133"/>
      <c r="D102" s="133" t="s">
        <v>63</v>
      </c>
      <c r="E102" s="133"/>
      <c r="F102" s="134"/>
      <c r="G102" s="380"/>
      <c r="H102" s="9"/>
      <c r="I102" s="9"/>
      <c r="J102" s="9"/>
      <c r="K102" s="9"/>
      <c r="L102" s="9"/>
      <c r="M102" s="9"/>
    </row>
    <row r="103" spans="1:13" ht="12" customHeight="1" x14ac:dyDescent="0.3">
      <c r="A103" s="14"/>
      <c r="B103" s="381"/>
      <c r="C103" s="133"/>
      <c r="D103" s="133"/>
      <c r="E103" s="133"/>
      <c r="F103" s="134"/>
      <c r="G103" s="380"/>
      <c r="H103" s="9"/>
      <c r="I103" s="9"/>
      <c r="J103" s="9"/>
      <c r="K103" s="9"/>
      <c r="L103" s="9"/>
      <c r="M103" s="9"/>
    </row>
    <row r="104" spans="1:13" s="194" customFormat="1" ht="12" customHeight="1" x14ac:dyDescent="0.3">
      <c r="A104" s="14"/>
      <c r="B104" s="382"/>
      <c r="C104" s="121"/>
      <c r="D104" s="121"/>
      <c r="E104" s="121"/>
      <c r="F104" s="197"/>
      <c r="G104" s="383"/>
      <c r="H104" s="9"/>
      <c r="I104" s="9"/>
      <c r="J104" s="9"/>
      <c r="K104" s="9"/>
      <c r="L104" s="9"/>
      <c r="M104" s="9"/>
    </row>
    <row r="105" spans="1:13" ht="12" customHeight="1" x14ac:dyDescent="0.3">
      <c r="A105" s="14"/>
      <c r="B105" s="377" t="s">
        <v>35</v>
      </c>
      <c r="C105" s="195" t="s">
        <v>74</v>
      </c>
      <c r="D105" s="195" t="s">
        <v>64</v>
      </c>
      <c r="E105" s="195" t="s">
        <v>89</v>
      </c>
      <c r="F105" s="196"/>
      <c r="G105" s="378" t="s">
        <v>81</v>
      </c>
      <c r="H105" s="9"/>
      <c r="I105" s="9"/>
      <c r="J105" s="9"/>
      <c r="K105" s="9"/>
      <c r="L105" s="9"/>
      <c r="M105" s="9"/>
    </row>
    <row r="106" spans="1:13" ht="12" customHeight="1" x14ac:dyDescent="0.3">
      <c r="A106" s="14"/>
      <c r="B106" s="379" t="s">
        <v>76</v>
      </c>
      <c r="C106" s="133"/>
      <c r="D106" s="133" t="s">
        <v>63</v>
      </c>
      <c r="E106" s="133"/>
      <c r="F106" s="134"/>
      <c r="G106" s="380"/>
      <c r="H106" s="9"/>
      <c r="I106" s="9"/>
      <c r="J106" s="9"/>
      <c r="K106" s="9"/>
      <c r="L106" s="9"/>
      <c r="M106" s="9"/>
    </row>
    <row r="107" spans="1:13" ht="12" customHeight="1" x14ac:dyDescent="0.3">
      <c r="A107" s="14"/>
      <c r="B107" s="381"/>
      <c r="C107" s="133"/>
      <c r="D107" s="133"/>
      <c r="E107" s="133"/>
      <c r="F107" s="134"/>
      <c r="G107" s="380"/>
      <c r="H107" s="9"/>
      <c r="I107" s="9"/>
      <c r="J107" s="9"/>
      <c r="K107" s="9"/>
      <c r="L107" s="9"/>
      <c r="M107" s="9"/>
    </row>
    <row r="108" spans="1:13" ht="12" customHeight="1" x14ac:dyDescent="0.3">
      <c r="A108" s="14"/>
      <c r="B108" s="382"/>
      <c r="C108" s="121"/>
      <c r="D108" s="121"/>
      <c r="E108" s="121"/>
      <c r="F108" s="197"/>
      <c r="G108" s="383"/>
      <c r="H108" s="9"/>
      <c r="I108" s="9"/>
      <c r="J108" s="9"/>
      <c r="K108" s="9"/>
      <c r="L108" s="9"/>
      <c r="M108" s="9"/>
    </row>
    <row r="109" spans="1:13" ht="12" customHeight="1" x14ac:dyDescent="0.3">
      <c r="A109" s="12"/>
      <c r="B109" s="377" t="s">
        <v>36</v>
      </c>
      <c r="C109" s="195" t="s">
        <v>74</v>
      </c>
      <c r="D109" s="195" t="s">
        <v>64</v>
      </c>
      <c r="E109" s="195" t="s">
        <v>75</v>
      </c>
      <c r="F109" s="196"/>
      <c r="G109" s="378"/>
      <c r="H109" s="9"/>
      <c r="I109" s="9"/>
      <c r="J109" s="9"/>
      <c r="K109" s="9"/>
      <c r="L109" s="9"/>
      <c r="M109" s="9"/>
    </row>
    <row r="110" spans="1:13" ht="12" customHeight="1" x14ac:dyDescent="0.3">
      <c r="A110" s="12"/>
      <c r="B110" s="379" t="s">
        <v>84</v>
      </c>
      <c r="C110" s="133"/>
      <c r="D110" s="133" t="s">
        <v>63</v>
      </c>
      <c r="E110" s="133"/>
      <c r="F110" s="134"/>
      <c r="G110" s="380"/>
      <c r="H110" s="9"/>
      <c r="I110" s="9"/>
      <c r="J110" s="9"/>
      <c r="K110" s="9"/>
      <c r="L110" s="9"/>
      <c r="M110" s="9"/>
    </row>
    <row r="111" spans="1:13" ht="12" customHeight="1" x14ac:dyDescent="0.3">
      <c r="A111" s="12"/>
      <c r="B111" s="381"/>
      <c r="C111" s="133"/>
      <c r="D111" s="133" t="s">
        <v>63</v>
      </c>
      <c r="E111" s="133"/>
      <c r="F111" s="134"/>
      <c r="G111" s="380"/>
      <c r="H111" s="9"/>
      <c r="I111" s="9"/>
      <c r="J111" s="9"/>
      <c r="K111" s="9"/>
      <c r="L111" s="9"/>
      <c r="M111" s="9"/>
    </row>
    <row r="112" spans="1:13" ht="12" customHeight="1" x14ac:dyDescent="0.3">
      <c r="A112" s="12"/>
      <c r="B112" s="382"/>
      <c r="C112" s="121"/>
      <c r="D112" s="121"/>
      <c r="E112" s="121"/>
      <c r="F112" s="197"/>
      <c r="G112" s="383"/>
      <c r="H112" s="9"/>
      <c r="I112" s="9"/>
      <c r="J112" s="9"/>
      <c r="K112" s="9"/>
      <c r="L112" s="9"/>
      <c r="M112" s="9"/>
    </row>
    <row r="113" spans="1:13" s="194" customFormat="1" ht="8.1" customHeight="1" x14ac:dyDescent="0.3">
      <c r="A113" s="12"/>
      <c r="B113" s="133"/>
      <c r="C113" s="133"/>
      <c r="D113" s="133"/>
      <c r="E113" s="133"/>
      <c r="F113" s="134"/>
      <c r="G113" s="134"/>
      <c r="H113" s="9"/>
      <c r="I113" s="9"/>
      <c r="J113" s="9"/>
      <c r="K113" s="9"/>
      <c r="L113" s="9"/>
      <c r="M113" s="9"/>
    </row>
    <row r="114" spans="1:13" ht="11.25" customHeight="1" x14ac:dyDescent="0.3">
      <c r="A114" s="305"/>
      <c r="B114" s="602" t="s">
        <v>94</v>
      </c>
      <c r="C114" s="602"/>
      <c r="D114" s="602"/>
      <c r="E114" s="602"/>
      <c r="F114" s="602"/>
      <c r="G114" s="602"/>
      <c r="H114" s="9"/>
      <c r="I114" s="9"/>
      <c r="J114" s="9"/>
      <c r="K114" s="9"/>
      <c r="L114" s="9"/>
      <c r="M114" s="9"/>
    </row>
    <row r="115" spans="1:13" ht="11.25" customHeight="1" x14ac:dyDescent="0.3">
      <c r="A115" s="305"/>
      <c r="B115" s="602" t="s">
        <v>95</v>
      </c>
      <c r="C115" s="602"/>
      <c r="D115" s="602"/>
      <c r="E115" s="602"/>
      <c r="F115" s="602"/>
      <c r="G115" s="602"/>
      <c r="H115" s="9"/>
      <c r="I115" s="9"/>
      <c r="J115" s="9"/>
      <c r="K115" s="9"/>
      <c r="L115" s="9"/>
      <c r="M115" s="9"/>
    </row>
    <row r="116" spans="1:13" ht="36" customHeight="1" x14ac:dyDescent="0.3">
      <c r="A116" s="305"/>
      <c r="B116" s="606" t="s">
        <v>699</v>
      </c>
      <c r="C116" s="606"/>
      <c r="D116" s="606"/>
      <c r="E116" s="606"/>
      <c r="F116" s="606"/>
      <c r="G116" s="606"/>
      <c r="H116" s="9"/>
      <c r="I116" s="9"/>
      <c r="J116" s="9"/>
      <c r="K116" s="9"/>
      <c r="L116" s="9"/>
      <c r="M116" s="9"/>
    </row>
    <row r="117" spans="1:13" ht="11.25" customHeight="1" x14ac:dyDescent="0.3">
      <c r="A117" s="305"/>
      <c r="B117" s="602" t="s">
        <v>712</v>
      </c>
      <c r="C117" s="602"/>
      <c r="D117" s="602"/>
      <c r="E117" s="602"/>
      <c r="F117" s="602"/>
      <c r="G117" s="602"/>
      <c r="H117" s="9"/>
      <c r="I117" s="9"/>
      <c r="J117" s="9"/>
      <c r="K117" s="9"/>
      <c r="L117" s="9"/>
      <c r="M117" s="9"/>
    </row>
    <row r="118" spans="1:13" ht="11.25" customHeight="1" x14ac:dyDescent="0.3">
      <c r="A118" s="305"/>
      <c r="B118" s="602" t="s">
        <v>96</v>
      </c>
      <c r="C118" s="602"/>
      <c r="D118" s="602"/>
      <c r="E118" s="602"/>
      <c r="F118" s="602"/>
      <c r="G118" s="602"/>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row r="124" spans="1:13" x14ac:dyDescent="0.3">
      <c r="A124" s="14"/>
      <c r="B124" s="14"/>
      <c r="C124" s="42"/>
      <c r="D124" s="42"/>
      <c r="E124" s="42"/>
      <c r="F124" s="42"/>
      <c r="G124" s="42"/>
      <c r="H124" s="9"/>
      <c r="I124" s="9"/>
      <c r="J124" s="9"/>
      <c r="K124" s="9"/>
      <c r="L124" s="9"/>
      <c r="M124" s="9"/>
    </row>
    <row r="125" spans="1:13" x14ac:dyDescent="0.3">
      <c r="A125" s="14"/>
      <c r="B125" s="14"/>
      <c r="C125" s="42"/>
      <c r="D125" s="42"/>
      <c r="E125" s="42"/>
      <c r="F125" s="42"/>
      <c r="G125" s="42"/>
      <c r="H125" s="9"/>
      <c r="I125" s="9"/>
      <c r="J125" s="9"/>
      <c r="K125" s="9"/>
      <c r="L125" s="9"/>
      <c r="M125" s="9"/>
    </row>
    <row r="126" spans="1:13" x14ac:dyDescent="0.3">
      <c r="A126" s="14"/>
      <c r="B126" s="14"/>
      <c r="C126" s="42"/>
      <c r="D126" s="42"/>
      <c r="E126" s="42"/>
      <c r="F126" s="42"/>
      <c r="G126" s="42"/>
      <c r="H126" s="9"/>
      <c r="I126" s="9"/>
      <c r="J126" s="9"/>
      <c r="K126" s="9"/>
      <c r="L126" s="9"/>
      <c r="M126" s="9"/>
    </row>
    <row r="127" spans="1:13" x14ac:dyDescent="0.3">
      <c r="A127" s="14"/>
      <c r="B127" s="14"/>
      <c r="C127" s="42"/>
      <c r="D127" s="42"/>
      <c r="E127" s="42"/>
      <c r="F127" s="42"/>
      <c r="G127" s="42"/>
      <c r="H127" s="9"/>
      <c r="I127" s="9"/>
      <c r="J127" s="9"/>
      <c r="K127" s="9"/>
      <c r="L127" s="9"/>
      <c r="M127" s="9"/>
    </row>
    <row r="128" spans="1:13" x14ac:dyDescent="0.3">
      <c r="A128" s="14"/>
      <c r="B128" s="14"/>
      <c r="C128" s="42"/>
      <c r="D128" s="42"/>
      <c r="E128" s="42"/>
      <c r="F128" s="42"/>
      <c r="G128" s="42"/>
      <c r="H128" s="9"/>
      <c r="I128" s="9"/>
      <c r="J128" s="9"/>
      <c r="K128" s="9"/>
      <c r="L128" s="9"/>
      <c r="M128" s="9"/>
    </row>
    <row r="129" spans="1:13" x14ac:dyDescent="0.3">
      <c r="A129" s="14"/>
      <c r="B129" s="14"/>
      <c r="C129" s="42"/>
      <c r="D129" s="42"/>
      <c r="E129" s="42"/>
      <c r="F129" s="42"/>
      <c r="G129" s="42"/>
      <c r="H129" s="9"/>
      <c r="I129" s="9"/>
      <c r="J129" s="9"/>
      <c r="K129" s="9"/>
      <c r="L129" s="9"/>
      <c r="M129" s="9"/>
    </row>
    <row r="130" spans="1:13" x14ac:dyDescent="0.3">
      <c r="A130" s="14"/>
      <c r="B130" s="14"/>
      <c r="C130" s="42"/>
      <c r="D130" s="42"/>
      <c r="E130" s="42"/>
      <c r="F130" s="42"/>
      <c r="G130" s="42"/>
      <c r="H130" s="9"/>
      <c r="I130" s="9"/>
      <c r="J130" s="9"/>
      <c r="K130" s="9"/>
      <c r="L130" s="9"/>
      <c r="M130" s="9"/>
    </row>
    <row r="131" spans="1:13" x14ac:dyDescent="0.3">
      <c r="A131" s="14"/>
      <c r="B131" s="14"/>
      <c r="C131" s="42"/>
      <c r="D131" s="42"/>
      <c r="E131" s="42"/>
      <c r="F131" s="42"/>
      <c r="G131" s="42"/>
      <c r="H131" s="9"/>
      <c r="I131" s="9"/>
      <c r="J131" s="9"/>
      <c r="K131" s="9"/>
      <c r="L131" s="9"/>
      <c r="M131" s="9"/>
    </row>
    <row r="132" spans="1:13" x14ac:dyDescent="0.3">
      <c r="A132" s="14"/>
      <c r="B132" s="14"/>
      <c r="C132" s="42"/>
      <c r="D132" s="42"/>
      <c r="E132" s="42"/>
      <c r="F132" s="42"/>
      <c r="G132" s="42"/>
      <c r="H132" s="9"/>
      <c r="I132" s="9"/>
      <c r="J132" s="9"/>
      <c r="K132" s="9"/>
      <c r="L132" s="9"/>
      <c r="M132" s="9"/>
    </row>
    <row r="133" spans="1:13" x14ac:dyDescent="0.3">
      <c r="A133" s="14"/>
      <c r="B133" s="14"/>
      <c r="C133" s="42"/>
      <c r="D133" s="42"/>
      <c r="E133" s="42"/>
      <c r="F133" s="42"/>
      <c r="G133" s="42"/>
      <c r="H133" s="9"/>
      <c r="I133" s="9"/>
      <c r="J133" s="9"/>
      <c r="K133" s="9"/>
      <c r="L133" s="9"/>
      <c r="M133" s="9"/>
    </row>
    <row r="134" spans="1:13" x14ac:dyDescent="0.3">
      <c r="A134" s="14"/>
      <c r="B134" s="14"/>
      <c r="C134" s="42"/>
      <c r="D134" s="42"/>
      <c r="E134" s="42"/>
      <c r="F134" s="42"/>
      <c r="G134" s="42"/>
      <c r="H134" s="9"/>
      <c r="I134" s="9"/>
      <c r="J134" s="9"/>
      <c r="K134" s="9"/>
      <c r="L134" s="9"/>
      <c r="M134" s="9"/>
    </row>
    <row r="135" spans="1:13" x14ac:dyDescent="0.3">
      <c r="A135" s="14"/>
      <c r="B135" s="14"/>
      <c r="C135" s="42"/>
      <c r="D135" s="42"/>
      <c r="E135" s="42"/>
      <c r="F135" s="42"/>
      <c r="G135" s="42"/>
      <c r="H135" s="9"/>
      <c r="I135" s="9"/>
      <c r="J135" s="9"/>
      <c r="K135" s="9"/>
      <c r="L135" s="9"/>
      <c r="M135" s="9"/>
    </row>
    <row r="136" spans="1:13" x14ac:dyDescent="0.3">
      <c r="A136" s="14"/>
      <c r="B136" s="14"/>
      <c r="C136" s="42"/>
      <c r="D136" s="42"/>
      <c r="E136" s="42"/>
      <c r="F136" s="42"/>
      <c r="G136" s="42"/>
      <c r="H136" s="9"/>
      <c r="I136" s="9"/>
      <c r="J136" s="9"/>
      <c r="K136" s="9"/>
      <c r="L136" s="9"/>
      <c r="M136" s="9"/>
    </row>
    <row r="137" spans="1:13" x14ac:dyDescent="0.3">
      <c r="A137" s="14"/>
      <c r="B137" s="14"/>
      <c r="C137" s="42"/>
      <c r="D137" s="42"/>
      <c r="E137" s="42"/>
      <c r="F137" s="42"/>
      <c r="G137" s="42"/>
      <c r="H137" s="9"/>
      <c r="I137" s="9"/>
      <c r="J137" s="9"/>
      <c r="K137" s="9"/>
      <c r="L137" s="9"/>
      <c r="M137" s="9"/>
    </row>
    <row r="138" spans="1:13" x14ac:dyDescent="0.3">
      <c r="A138" s="14"/>
      <c r="B138" s="14"/>
      <c r="C138" s="42"/>
      <c r="D138" s="42"/>
      <c r="E138" s="42"/>
      <c r="F138" s="42"/>
      <c r="G138" s="42"/>
      <c r="H138" s="9"/>
      <c r="I138" s="9"/>
      <c r="J138" s="9"/>
      <c r="K138" s="9"/>
      <c r="L138" s="9"/>
      <c r="M138" s="9"/>
    </row>
    <row r="139" spans="1:13" x14ac:dyDescent="0.3">
      <c r="A139" s="14"/>
      <c r="B139" s="14"/>
      <c r="C139" s="42"/>
      <c r="D139" s="42"/>
      <c r="E139" s="42"/>
      <c r="F139" s="42"/>
      <c r="G139" s="42"/>
      <c r="H139" s="9"/>
      <c r="I139" s="9"/>
      <c r="J139" s="9"/>
      <c r="K139" s="9"/>
      <c r="L139" s="9"/>
      <c r="M139" s="9"/>
    </row>
    <row r="140" spans="1:13" x14ac:dyDescent="0.3">
      <c r="A140" s="14"/>
      <c r="B140" s="14"/>
      <c r="C140" s="42"/>
      <c r="D140" s="42"/>
      <c r="E140" s="42"/>
      <c r="F140" s="42"/>
      <c r="G140" s="42"/>
      <c r="H140" s="9"/>
      <c r="I140" s="9"/>
      <c r="J140" s="9"/>
      <c r="K140" s="9"/>
      <c r="L140" s="9"/>
      <c r="M140" s="9"/>
    </row>
    <row r="141" spans="1:13" x14ac:dyDescent="0.3">
      <c r="A141" s="14"/>
      <c r="B141" s="14"/>
      <c r="C141" s="42"/>
      <c r="D141" s="42"/>
      <c r="E141" s="42"/>
      <c r="F141" s="42"/>
      <c r="G141" s="42"/>
      <c r="H141" s="9"/>
      <c r="I141" s="9"/>
      <c r="J141" s="9"/>
      <c r="K141" s="9"/>
      <c r="L141" s="9"/>
      <c r="M141" s="9"/>
    </row>
    <row r="142" spans="1:13" x14ac:dyDescent="0.3">
      <c r="A142" s="14"/>
      <c r="B142" s="14"/>
      <c r="C142" s="42"/>
      <c r="D142" s="42"/>
      <c r="E142" s="42"/>
      <c r="F142" s="42"/>
      <c r="G142" s="42"/>
      <c r="H142" s="9"/>
      <c r="I142" s="9"/>
      <c r="J142" s="9"/>
      <c r="K142" s="9"/>
      <c r="L142" s="9"/>
      <c r="M142" s="9"/>
    </row>
    <row r="143" spans="1:13" x14ac:dyDescent="0.3">
      <c r="A143" s="14"/>
      <c r="B143" s="14"/>
      <c r="C143" s="42"/>
      <c r="D143" s="42"/>
      <c r="E143" s="42"/>
      <c r="F143" s="42"/>
      <c r="G143" s="42"/>
      <c r="H143" s="9"/>
      <c r="I143" s="9"/>
      <c r="J143" s="9"/>
      <c r="K143" s="9"/>
      <c r="L143" s="9"/>
      <c r="M143" s="9"/>
    </row>
    <row r="144" spans="1:13" x14ac:dyDescent="0.3">
      <c r="A144" s="14"/>
      <c r="B144" s="14"/>
      <c r="C144" s="42"/>
      <c r="D144" s="42"/>
      <c r="E144" s="42"/>
      <c r="F144" s="42"/>
      <c r="G144" s="42"/>
      <c r="H144" s="9"/>
      <c r="I144" s="9"/>
      <c r="J144" s="9"/>
      <c r="K144" s="9"/>
      <c r="L144" s="9"/>
      <c r="M144" s="9"/>
    </row>
    <row r="145" spans="1:13" x14ac:dyDescent="0.3">
      <c r="A145" s="14"/>
      <c r="B145" s="14"/>
      <c r="C145" s="42"/>
      <c r="D145" s="42"/>
      <c r="E145" s="42"/>
      <c r="F145" s="42"/>
      <c r="G145" s="42"/>
      <c r="H145" s="9"/>
      <c r="I145" s="9"/>
      <c r="J145" s="9"/>
      <c r="K145" s="9"/>
      <c r="L145" s="9"/>
      <c r="M145" s="9"/>
    </row>
    <row r="146" spans="1:13" x14ac:dyDescent="0.3">
      <c r="A146" s="14"/>
      <c r="B146" s="14"/>
      <c r="C146" s="42"/>
      <c r="D146" s="42"/>
      <c r="E146" s="42"/>
      <c r="F146" s="42"/>
      <c r="G146" s="42"/>
      <c r="H146" s="9"/>
      <c r="I146" s="9"/>
      <c r="J146" s="9"/>
      <c r="K146" s="9"/>
      <c r="L146" s="9"/>
      <c r="M146" s="9"/>
    </row>
    <row r="147" spans="1:13" x14ac:dyDescent="0.3">
      <c r="A147" s="14"/>
      <c r="B147" s="14"/>
      <c r="C147" s="42"/>
      <c r="D147" s="42"/>
      <c r="E147" s="42"/>
      <c r="F147" s="42"/>
      <c r="G147" s="42"/>
      <c r="H147" s="9"/>
      <c r="I147" s="9"/>
      <c r="J147" s="9"/>
      <c r="K147" s="9"/>
      <c r="L147" s="9"/>
      <c r="M147" s="9"/>
    </row>
    <row r="148" spans="1:13" x14ac:dyDescent="0.3">
      <c r="A148" s="14"/>
      <c r="B148" s="14"/>
      <c r="C148" s="42"/>
      <c r="D148" s="42"/>
      <c r="E148" s="42"/>
      <c r="F148" s="42"/>
      <c r="G148" s="42"/>
      <c r="H148" s="9"/>
      <c r="I148" s="9"/>
      <c r="J148" s="9"/>
      <c r="K148" s="9"/>
      <c r="L148" s="9"/>
      <c r="M148" s="9"/>
    </row>
    <row r="149" spans="1:13" x14ac:dyDescent="0.3">
      <c r="A149" s="14"/>
      <c r="B149" s="14"/>
      <c r="C149" s="42"/>
      <c r="D149" s="42"/>
      <c r="E149" s="42"/>
      <c r="F149" s="42"/>
      <c r="G149" s="42"/>
      <c r="H149" s="9"/>
      <c r="I149" s="9"/>
      <c r="J149" s="9"/>
      <c r="K149" s="9"/>
      <c r="L149" s="9"/>
      <c r="M149" s="9"/>
    </row>
    <row r="150" spans="1:13" x14ac:dyDescent="0.3">
      <c r="A150" s="14"/>
      <c r="B150" s="14"/>
      <c r="C150" s="42"/>
      <c r="D150" s="42"/>
      <c r="E150" s="42"/>
      <c r="F150" s="42"/>
      <c r="G150" s="42"/>
      <c r="H150" s="9"/>
      <c r="I150" s="9"/>
      <c r="J150" s="9"/>
      <c r="K150" s="9"/>
      <c r="L150" s="9"/>
      <c r="M150" s="9"/>
    </row>
    <row r="151" spans="1:13" x14ac:dyDescent="0.3">
      <c r="A151" s="14"/>
      <c r="B151" s="14"/>
      <c r="C151" s="42"/>
      <c r="D151" s="42"/>
      <c r="E151" s="42"/>
      <c r="F151" s="42"/>
      <c r="G151" s="42"/>
      <c r="H151" s="9"/>
      <c r="I151" s="9"/>
      <c r="J151" s="9"/>
      <c r="K151" s="9"/>
      <c r="L151" s="9"/>
      <c r="M151" s="9"/>
    </row>
    <row r="152" spans="1:13" x14ac:dyDescent="0.3">
      <c r="A152" s="14"/>
      <c r="B152" s="14"/>
      <c r="C152" s="42"/>
      <c r="D152" s="42"/>
      <c r="E152" s="42"/>
      <c r="F152" s="42"/>
      <c r="G152" s="42"/>
      <c r="H152" s="9"/>
      <c r="I152" s="9"/>
      <c r="J152" s="9"/>
      <c r="K152" s="9"/>
      <c r="L152" s="9"/>
      <c r="M152" s="9"/>
    </row>
    <row r="153" spans="1:13" x14ac:dyDescent="0.3">
      <c r="A153" s="14"/>
      <c r="B153" s="14"/>
      <c r="C153" s="42"/>
      <c r="D153" s="42"/>
      <c r="E153" s="42"/>
      <c r="F153" s="42"/>
      <c r="G153" s="42"/>
      <c r="H153" s="9"/>
      <c r="I153" s="9"/>
      <c r="J153" s="9"/>
      <c r="K153" s="9"/>
      <c r="L153" s="9"/>
      <c r="M153" s="9"/>
    </row>
    <row r="154" spans="1:13" x14ac:dyDescent="0.3">
      <c r="A154" s="14"/>
      <c r="B154" s="14"/>
      <c r="C154" s="42"/>
      <c r="D154" s="42"/>
      <c r="E154" s="42"/>
      <c r="F154" s="42"/>
      <c r="G154" s="42"/>
      <c r="H154" s="9"/>
      <c r="I154" s="9"/>
      <c r="J154" s="9"/>
      <c r="K154" s="9"/>
      <c r="L154" s="9"/>
      <c r="M154" s="9"/>
    </row>
    <row r="155" spans="1:13" x14ac:dyDescent="0.3">
      <c r="A155" s="14"/>
      <c r="B155" s="14"/>
      <c r="C155" s="42"/>
      <c r="D155" s="42"/>
      <c r="E155" s="42"/>
      <c r="F155" s="42"/>
      <c r="G155" s="42"/>
      <c r="H155" s="9"/>
      <c r="I155" s="9"/>
      <c r="J155" s="9"/>
      <c r="K155" s="9"/>
      <c r="L155" s="9"/>
      <c r="M155" s="9"/>
    </row>
    <row r="156" spans="1:13" x14ac:dyDescent="0.3">
      <c r="A156" s="14"/>
      <c r="B156" s="14"/>
      <c r="C156" s="42"/>
      <c r="D156" s="42"/>
      <c r="E156" s="42"/>
      <c r="F156" s="42"/>
      <c r="G156" s="42"/>
      <c r="H156" s="9"/>
      <c r="I156" s="9"/>
      <c r="J156" s="9"/>
      <c r="K156" s="9"/>
      <c r="L156" s="9"/>
      <c r="M156" s="9"/>
    </row>
    <row r="157" spans="1:13" x14ac:dyDescent="0.3">
      <c r="A157" s="14"/>
      <c r="B157" s="14"/>
      <c r="C157" s="42"/>
      <c r="D157" s="42"/>
      <c r="E157" s="42"/>
      <c r="F157" s="42"/>
      <c r="G157" s="42"/>
      <c r="H157" s="9"/>
      <c r="I157" s="9"/>
      <c r="J157" s="9"/>
      <c r="K157" s="9"/>
      <c r="L157" s="9"/>
      <c r="M157" s="9"/>
    </row>
    <row r="158" spans="1:13" x14ac:dyDescent="0.3">
      <c r="A158" s="14"/>
      <c r="B158" s="14"/>
      <c r="C158" s="42"/>
      <c r="D158" s="42"/>
      <c r="E158" s="42"/>
      <c r="F158" s="42"/>
      <c r="G158" s="42"/>
      <c r="H158" s="9"/>
      <c r="I158" s="9"/>
      <c r="J158" s="9"/>
      <c r="K158" s="9"/>
      <c r="L158" s="9"/>
      <c r="M158" s="9"/>
    </row>
    <row r="159" spans="1:13" x14ac:dyDescent="0.3">
      <c r="A159" s="14"/>
      <c r="B159" s="14"/>
      <c r="C159" s="42"/>
      <c r="D159" s="42"/>
      <c r="E159" s="42"/>
      <c r="F159" s="42"/>
      <c r="G159" s="42"/>
      <c r="H159" s="9"/>
      <c r="I159" s="9"/>
      <c r="J159" s="9"/>
      <c r="K159" s="9"/>
      <c r="L159" s="9"/>
      <c r="M159" s="9"/>
    </row>
    <row r="160" spans="1:13" x14ac:dyDescent="0.3">
      <c r="A160" s="14"/>
      <c r="B160" s="14"/>
      <c r="C160" s="42"/>
      <c r="D160" s="42"/>
      <c r="E160" s="42"/>
      <c r="F160" s="42"/>
      <c r="G160" s="42"/>
      <c r="H160" s="9"/>
      <c r="I160" s="9"/>
      <c r="J160" s="9"/>
      <c r="K160" s="9"/>
      <c r="L160" s="9"/>
      <c r="M160" s="9"/>
    </row>
    <row r="161" spans="1:13" x14ac:dyDescent="0.3">
      <c r="A161" s="14"/>
      <c r="B161" s="14"/>
      <c r="C161" s="42"/>
      <c r="D161" s="42"/>
      <c r="E161" s="42"/>
      <c r="F161" s="42"/>
      <c r="G161" s="42"/>
      <c r="H161" s="9"/>
      <c r="I161" s="9"/>
      <c r="J161" s="9"/>
      <c r="K161" s="9"/>
      <c r="L161" s="9"/>
      <c r="M161" s="9"/>
    </row>
    <row r="162" spans="1:13" x14ac:dyDescent="0.3">
      <c r="A162" s="14"/>
      <c r="B162" s="14"/>
      <c r="C162" s="42"/>
      <c r="D162" s="42"/>
      <c r="E162" s="42"/>
      <c r="F162" s="42"/>
      <c r="G162" s="42"/>
      <c r="H162" s="9"/>
      <c r="I162" s="9"/>
      <c r="J162" s="9"/>
      <c r="K162" s="9"/>
      <c r="L162" s="9"/>
      <c r="M162" s="9"/>
    </row>
    <row r="163" spans="1:13" x14ac:dyDescent="0.3">
      <c r="A163" s="14"/>
      <c r="B163" s="14"/>
      <c r="C163" s="42"/>
      <c r="D163" s="42"/>
      <c r="E163" s="42"/>
      <c r="F163" s="42"/>
      <c r="G163" s="42"/>
      <c r="H163" s="9"/>
      <c r="I163" s="9"/>
      <c r="J163" s="9"/>
      <c r="K163" s="9"/>
      <c r="L163" s="9"/>
      <c r="M163" s="9"/>
    </row>
    <row r="164" spans="1:13" x14ac:dyDescent="0.3">
      <c r="A164" s="14"/>
      <c r="B164" s="14"/>
      <c r="C164" s="42"/>
      <c r="D164" s="42"/>
      <c r="E164" s="42"/>
      <c r="F164" s="42"/>
      <c r="G164" s="42"/>
      <c r="H164" s="9"/>
      <c r="I164" s="9"/>
      <c r="J164" s="9"/>
      <c r="K164" s="9"/>
      <c r="L164" s="9"/>
      <c r="M164" s="9"/>
    </row>
    <row r="165" spans="1:13" x14ac:dyDescent="0.3">
      <c r="A165" s="14"/>
      <c r="B165" s="14"/>
      <c r="C165" s="42"/>
      <c r="D165" s="42"/>
      <c r="E165" s="42"/>
      <c r="F165" s="42"/>
      <c r="G165" s="42"/>
      <c r="H165" s="9"/>
      <c r="I165" s="9"/>
      <c r="J165" s="9"/>
      <c r="K165" s="9"/>
      <c r="L165" s="9"/>
      <c r="M165" s="9"/>
    </row>
    <row r="166" spans="1:13" x14ac:dyDescent="0.3">
      <c r="A166" s="14"/>
      <c r="B166" s="14"/>
      <c r="C166" s="42"/>
      <c r="D166" s="42"/>
      <c r="E166" s="42"/>
      <c r="F166" s="42"/>
      <c r="G166" s="42"/>
      <c r="H166" s="9"/>
      <c r="I166" s="9"/>
      <c r="J166" s="9"/>
      <c r="K166" s="9"/>
      <c r="L166" s="9"/>
      <c r="M166" s="9"/>
    </row>
    <row r="167" spans="1:13" x14ac:dyDescent="0.3">
      <c r="A167" s="14"/>
      <c r="B167" s="14"/>
      <c r="C167" s="42"/>
      <c r="D167" s="42"/>
      <c r="E167" s="42"/>
      <c r="F167" s="42"/>
      <c r="G167" s="42"/>
      <c r="H167" s="9"/>
      <c r="I167" s="9"/>
      <c r="J167" s="9"/>
      <c r="K167" s="9"/>
      <c r="L167" s="9"/>
      <c r="M167" s="9"/>
    </row>
    <row r="168" spans="1:13" x14ac:dyDescent="0.3">
      <c r="A168" s="14"/>
      <c r="B168" s="14"/>
      <c r="C168" s="42"/>
      <c r="D168" s="42"/>
      <c r="E168" s="42"/>
      <c r="F168" s="42"/>
      <c r="G168" s="42"/>
      <c r="H168" s="9"/>
      <c r="I168" s="9"/>
      <c r="J168" s="9"/>
      <c r="K168" s="9"/>
      <c r="L168" s="9"/>
      <c r="M168" s="9"/>
    </row>
    <row r="169" spans="1:13" x14ac:dyDescent="0.3">
      <c r="A169" s="14"/>
      <c r="B169" s="14"/>
      <c r="C169" s="42"/>
      <c r="D169" s="42"/>
      <c r="E169" s="42"/>
      <c r="F169" s="42"/>
      <c r="G169" s="42"/>
      <c r="H169" s="9"/>
      <c r="I169" s="9"/>
      <c r="J169" s="9"/>
      <c r="K169" s="9"/>
      <c r="L169" s="9"/>
      <c r="M169" s="9"/>
    </row>
    <row r="170" spans="1:13" x14ac:dyDescent="0.3">
      <c r="A170" s="14"/>
      <c r="B170" s="14"/>
      <c r="C170" s="42"/>
      <c r="D170" s="42"/>
      <c r="E170" s="42"/>
      <c r="F170" s="42"/>
      <c r="G170" s="42"/>
      <c r="H170" s="9"/>
      <c r="I170" s="9"/>
      <c r="J170" s="9"/>
      <c r="K170" s="9"/>
      <c r="L170" s="9"/>
      <c r="M170" s="9"/>
    </row>
    <row r="171" spans="1:13" x14ac:dyDescent="0.3">
      <c r="A171" s="14"/>
      <c r="B171" s="14"/>
      <c r="C171" s="42"/>
      <c r="D171" s="42"/>
      <c r="E171" s="42"/>
      <c r="F171" s="42"/>
      <c r="G171" s="42"/>
      <c r="H171" s="9"/>
      <c r="I171" s="9"/>
      <c r="J171" s="9"/>
      <c r="K171" s="9"/>
      <c r="L171" s="9"/>
      <c r="M171" s="9"/>
    </row>
    <row r="172" spans="1:13" x14ac:dyDescent="0.3">
      <c r="A172" s="14"/>
      <c r="B172" s="14"/>
      <c r="C172" s="42"/>
      <c r="D172" s="42"/>
      <c r="E172" s="42"/>
      <c r="F172" s="42"/>
      <c r="G172" s="42"/>
      <c r="H172" s="9"/>
      <c r="I172" s="9"/>
      <c r="J172" s="9"/>
      <c r="K172" s="9"/>
      <c r="L172" s="9"/>
      <c r="M172" s="9"/>
    </row>
    <row r="173" spans="1:13" x14ac:dyDescent="0.3">
      <c r="A173" s="14"/>
      <c r="B173" s="14"/>
      <c r="C173" s="42"/>
      <c r="D173" s="42"/>
      <c r="E173" s="42"/>
      <c r="F173" s="42"/>
      <c r="G173" s="42"/>
      <c r="H173" s="9"/>
      <c r="I173" s="9"/>
      <c r="J173" s="9"/>
      <c r="K173" s="9"/>
      <c r="L173" s="9"/>
      <c r="M173" s="9"/>
    </row>
    <row r="174" spans="1:13" x14ac:dyDescent="0.3">
      <c r="A174" s="14"/>
      <c r="B174" s="14"/>
      <c r="C174" s="42"/>
      <c r="D174" s="42"/>
      <c r="E174" s="42"/>
      <c r="F174" s="42"/>
      <c r="G174" s="42"/>
      <c r="H174" s="9"/>
      <c r="I174" s="9"/>
      <c r="J174" s="9"/>
      <c r="K174" s="9"/>
      <c r="L174" s="9"/>
      <c r="M174" s="9"/>
    </row>
    <row r="175" spans="1:13" x14ac:dyDescent="0.3">
      <c r="A175" s="14"/>
      <c r="B175" s="14"/>
      <c r="C175" s="42"/>
      <c r="D175" s="42"/>
      <c r="E175" s="42"/>
      <c r="F175" s="42"/>
      <c r="G175" s="42"/>
      <c r="H175" s="9"/>
      <c r="I175" s="9"/>
      <c r="J175" s="9"/>
      <c r="K175" s="9"/>
      <c r="L175" s="9"/>
      <c r="M175" s="9"/>
    </row>
    <row r="176" spans="1:13" x14ac:dyDescent="0.3">
      <c r="A176" s="14"/>
      <c r="B176" s="14"/>
      <c r="C176" s="42"/>
      <c r="D176" s="42"/>
      <c r="E176" s="42"/>
      <c r="F176" s="42"/>
      <c r="G176" s="42"/>
      <c r="H176" s="9"/>
      <c r="I176" s="9"/>
      <c r="J176" s="9"/>
      <c r="K176" s="9"/>
      <c r="L176" s="9"/>
      <c r="M176" s="9"/>
    </row>
    <row r="177" spans="1:13" x14ac:dyDescent="0.3">
      <c r="A177" s="14"/>
      <c r="B177" s="14"/>
      <c r="C177" s="42"/>
      <c r="D177" s="42"/>
      <c r="E177" s="42"/>
      <c r="F177" s="42"/>
      <c r="G177" s="42"/>
      <c r="H177" s="9"/>
      <c r="I177" s="9"/>
      <c r="J177" s="9"/>
      <c r="K177" s="9"/>
      <c r="L177" s="9"/>
      <c r="M177" s="9"/>
    </row>
    <row r="178" spans="1:13" x14ac:dyDescent="0.3">
      <c r="A178" s="14"/>
      <c r="B178" s="14"/>
      <c r="C178" s="42"/>
      <c r="D178" s="42"/>
      <c r="E178" s="42"/>
      <c r="F178" s="42"/>
      <c r="G178" s="42"/>
      <c r="H178" s="9"/>
      <c r="I178" s="9"/>
      <c r="J178" s="9"/>
      <c r="K178" s="9"/>
      <c r="L178" s="9"/>
      <c r="M178" s="9"/>
    </row>
    <row r="179" spans="1:13" x14ac:dyDescent="0.3">
      <c r="A179" s="14"/>
      <c r="B179" s="14"/>
      <c r="C179" s="42"/>
      <c r="D179" s="42"/>
      <c r="E179" s="42"/>
      <c r="F179" s="42"/>
      <c r="G179" s="42"/>
      <c r="H179" s="9"/>
      <c r="I179" s="9"/>
      <c r="J179" s="9"/>
      <c r="K179" s="9"/>
      <c r="L179" s="9"/>
      <c r="M179" s="9"/>
    </row>
    <row r="180" spans="1:13" x14ac:dyDescent="0.3">
      <c r="A180" s="14"/>
      <c r="B180" s="14"/>
      <c r="C180" s="42"/>
      <c r="D180" s="42"/>
      <c r="E180" s="42"/>
      <c r="F180" s="42"/>
      <c r="G180" s="42"/>
      <c r="H180" s="9"/>
      <c r="I180" s="9"/>
      <c r="J180" s="9"/>
      <c r="K180" s="9"/>
      <c r="L180" s="9"/>
      <c r="M180" s="9"/>
    </row>
    <row r="181" spans="1:13" x14ac:dyDescent="0.3">
      <c r="A181" s="14"/>
      <c r="B181" s="14"/>
      <c r="C181" s="42"/>
      <c r="D181" s="42"/>
      <c r="E181" s="42"/>
      <c r="F181" s="42"/>
      <c r="G181" s="42"/>
      <c r="H181" s="9"/>
      <c r="I181" s="9"/>
      <c r="J181" s="9"/>
      <c r="K181" s="9"/>
      <c r="L181" s="9"/>
      <c r="M181" s="9"/>
    </row>
    <row r="182" spans="1:13" x14ac:dyDescent="0.3">
      <c r="A182" s="14"/>
      <c r="B182" s="14"/>
      <c r="C182" s="42"/>
      <c r="D182" s="42"/>
      <c r="E182" s="42"/>
      <c r="F182" s="42"/>
      <c r="G182" s="42"/>
      <c r="H182" s="9"/>
      <c r="I182" s="9"/>
      <c r="J182" s="9"/>
      <c r="K182" s="9"/>
      <c r="L182" s="9"/>
      <c r="M182" s="9"/>
    </row>
    <row r="183" spans="1:13" x14ac:dyDescent="0.3">
      <c r="A183" s="14"/>
      <c r="B183" s="14"/>
      <c r="C183" s="42"/>
      <c r="D183" s="42"/>
      <c r="E183" s="42"/>
      <c r="F183" s="42"/>
      <c r="G183" s="42"/>
      <c r="H183" s="9"/>
      <c r="I183" s="9"/>
      <c r="J183" s="9"/>
      <c r="K183" s="9"/>
      <c r="L183" s="9"/>
      <c r="M183" s="9"/>
    </row>
    <row r="184" spans="1:13" x14ac:dyDescent="0.3">
      <c r="A184" s="14"/>
      <c r="B184" s="14"/>
      <c r="C184" s="42"/>
      <c r="D184" s="42"/>
      <c r="E184" s="42"/>
      <c r="F184" s="42"/>
      <c r="G184" s="42"/>
      <c r="H184" s="9"/>
      <c r="I184" s="9"/>
      <c r="J184" s="9"/>
      <c r="K184" s="9"/>
      <c r="L184" s="9"/>
      <c r="M184" s="9"/>
    </row>
    <row r="185" spans="1:13" x14ac:dyDescent="0.3">
      <c r="A185" s="14"/>
      <c r="B185" s="14"/>
      <c r="C185" s="42"/>
      <c r="D185" s="42"/>
      <c r="E185" s="42"/>
      <c r="F185" s="42"/>
      <c r="G185" s="42"/>
      <c r="H185" s="9"/>
      <c r="I185" s="9"/>
      <c r="J185" s="9"/>
      <c r="K185" s="9"/>
      <c r="L185" s="9"/>
      <c r="M185" s="9"/>
    </row>
    <row r="186" spans="1:13" x14ac:dyDescent="0.3">
      <c r="A186" s="14"/>
      <c r="B186" s="14"/>
      <c r="C186" s="42"/>
      <c r="D186" s="42"/>
      <c r="E186" s="42"/>
      <c r="F186" s="42"/>
      <c r="G186" s="42"/>
      <c r="H186" s="9"/>
      <c r="I186" s="9"/>
      <c r="J186" s="9"/>
      <c r="K186" s="9"/>
      <c r="L186" s="9"/>
      <c r="M186" s="9"/>
    </row>
    <row r="187" spans="1:13" x14ac:dyDescent="0.3">
      <c r="A187" s="14"/>
      <c r="B187" s="14"/>
      <c r="C187" s="42"/>
      <c r="D187" s="42"/>
      <c r="E187" s="42"/>
      <c r="F187" s="42"/>
      <c r="G187" s="42"/>
      <c r="H187" s="9"/>
      <c r="I187" s="9"/>
      <c r="J187" s="9"/>
      <c r="K187" s="9"/>
      <c r="L187" s="9"/>
      <c r="M187" s="9"/>
    </row>
    <row r="188" spans="1:13" x14ac:dyDescent="0.3">
      <c r="A188" s="14"/>
      <c r="B188" s="14"/>
      <c r="C188" s="42"/>
      <c r="D188" s="42"/>
      <c r="E188" s="42"/>
      <c r="F188" s="42"/>
      <c r="G188" s="42"/>
      <c r="H188" s="9"/>
      <c r="I188" s="9"/>
      <c r="J188" s="9"/>
      <c r="K188" s="9"/>
      <c r="L188" s="9"/>
      <c r="M188" s="9"/>
    </row>
    <row r="189" spans="1:13" x14ac:dyDescent="0.3">
      <c r="A189" s="14"/>
      <c r="B189" s="14"/>
      <c r="C189" s="42"/>
      <c r="D189" s="42"/>
      <c r="E189" s="42"/>
      <c r="F189" s="42"/>
      <c r="G189" s="42"/>
      <c r="H189" s="9"/>
      <c r="I189" s="9"/>
      <c r="J189" s="9"/>
      <c r="K189" s="9"/>
      <c r="L189" s="9"/>
      <c r="M189" s="9"/>
    </row>
    <row r="190" spans="1:13" x14ac:dyDescent="0.3">
      <c r="A190" s="14"/>
      <c r="B190" s="14"/>
      <c r="C190" s="42"/>
      <c r="D190" s="42"/>
      <c r="E190" s="42"/>
      <c r="F190" s="42"/>
      <c r="G190" s="42"/>
      <c r="H190" s="9"/>
      <c r="I190" s="9"/>
      <c r="J190" s="9"/>
      <c r="K190" s="9"/>
      <c r="L190" s="9"/>
      <c r="M190" s="9"/>
    </row>
    <row r="191" spans="1:13" x14ac:dyDescent="0.3">
      <c r="A191" s="14"/>
      <c r="B191" s="14"/>
      <c r="C191" s="42"/>
      <c r="D191" s="42"/>
      <c r="E191" s="42"/>
      <c r="F191" s="42"/>
      <c r="G191" s="42"/>
      <c r="H191" s="9"/>
      <c r="I191" s="9"/>
      <c r="J191" s="9"/>
      <c r="K191" s="9"/>
      <c r="L191" s="9"/>
      <c r="M191" s="9"/>
    </row>
    <row r="192" spans="1:13" x14ac:dyDescent="0.3">
      <c r="A192" s="14"/>
      <c r="B192" s="14"/>
      <c r="C192" s="42"/>
      <c r="D192" s="42"/>
      <c r="E192" s="42"/>
      <c r="F192" s="42"/>
      <c r="G192" s="42"/>
      <c r="H192" s="9"/>
      <c r="I192" s="9"/>
      <c r="J192" s="9"/>
      <c r="K192" s="9"/>
      <c r="L192" s="9"/>
      <c r="M192" s="9"/>
    </row>
    <row r="193" spans="1:13" x14ac:dyDescent="0.3">
      <c r="A193" s="14"/>
      <c r="B193" s="14"/>
      <c r="C193" s="42"/>
      <c r="D193" s="42"/>
      <c r="E193" s="42"/>
      <c r="F193" s="42"/>
      <c r="G193" s="42"/>
      <c r="H193" s="9"/>
      <c r="I193" s="9"/>
      <c r="J193" s="9"/>
      <c r="K193" s="9"/>
      <c r="L193" s="9"/>
      <c r="M193" s="9"/>
    </row>
    <row r="194" spans="1:13" x14ac:dyDescent="0.3">
      <c r="A194" s="14"/>
      <c r="B194" s="14"/>
      <c r="C194" s="42"/>
      <c r="D194" s="42"/>
      <c r="E194" s="42"/>
      <c r="F194" s="42"/>
      <c r="G194" s="42"/>
      <c r="H194" s="9"/>
      <c r="I194" s="9"/>
      <c r="J194" s="9"/>
      <c r="K194" s="9"/>
      <c r="L194" s="9"/>
      <c r="M194" s="9"/>
    </row>
    <row r="195" spans="1:13" x14ac:dyDescent="0.3">
      <c r="A195" s="14"/>
      <c r="B195" s="14"/>
      <c r="C195" s="42"/>
      <c r="D195" s="42"/>
      <c r="E195" s="42"/>
      <c r="F195" s="42"/>
      <c r="G195" s="42"/>
      <c r="H195" s="9"/>
      <c r="I195" s="9"/>
      <c r="J195" s="9"/>
      <c r="K195" s="9"/>
      <c r="L195" s="9"/>
      <c r="M195" s="9"/>
    </row>
    <row r="196" spans="1:13" x14ac:dyDescent="0.3">
      <c r="A196" s="14"/>
      <c r="B196" s="14"/>
      <c r="C196" s="42"/>
      <c r="D196" s="42"/>
      <c r="E196" s="42"/>
      <c r="F196" s="42"/>
      <c r="G196" s="42"/>
      <c r="H196" s="9"/>
      <c r="I196" s="9"/>
      <c r="J196" s="9"/>
      <c r="K196" s="9"/>
      <c r="L196" s="9"/>
      <c r="M196" s="9"/>
    </row>
    <row r="197" spans="1:13" x14ac:dyDescent="0.3">
      <c r="A197" s="14"/>
      <c r="B197" s="14"/>
      <c r="C197" s="42"/>
      <c r="D197" s="42"/>
      <c r="E197" s="42"/>
      <c r="F197" s="42"/>
      <c r="G197" s="42"/>
      <c r="H197" s="9"/>
      <c r="I197" s="9"/>
      <c r="J197" s="9"/>
      <c r="K197" s="9"/>
      <c r="L197" s="9"/>
      <c r="M197" s="9"/>
    </row>
    <row r="198" spans="1:13" x14ac:dyDescent="0.3">
      <c r="A198" s="14"/>
      <c r="B198" s="14"/>
      <c r="C198" s="42"/>
      <c r="D198" s="42"/>
      <c r="E198" s="42"/>
      <c r="F198" s="42"/>
      <c r="G198" s="42"/>
      <c r="H198" s="9"/>
      <c r="I198" s="9"/>
      <c r="J198" s="9"/>
      <c r="K198" s="9"/>
      <c r="L198" s="9"/>
      <c r="M198" s="9"/>
    </row>
    <row r="199" spans="1:13" x14ac:dyDescent="0.3">
      <c r="A199" s="14"/>
      <c r="B199" s="14"/>
      <c r="C199" s="42"/>
      <c r="D199" s="42"/>
      <c r="E199" s="42"/>
      <c r="F199" s="42"/>
      <c r="G199" s="42"/>
      <c r="H199" s="9"/>
      <c r="I199" s="9"/>
      <c r="J199" s="9"/>
      <c r="K199" s="9"/>
      <c r="L199" s="9"/>
      <c r="M199" s="9"/>
    </row>
  </sheetData>
  <mergeCells count="30">
    <mergeCell ref="C55:G55"/>
    <mergeCell ref="C56:G56"/>
    <mergeCell ref="C57:G57"/>
    <mergeCell ref="B50:E50"/>
    <mergeCell ref="C97:C99"/>
    <mergeCell ref="B63:B64"/>
    <mergeCell ref="C63:C64"/>
    <mergeCell ref="D63:D64"/>
    <mergeCell ref="B58:G58"/>
    <mergeCell ref="B55:B56"/>
    <mergeCell ref="B118:G118"/>
    <mergeCell ref="E63:G63"/>
    <mergeCell ref="B114:G114"/>
    <mergeCell ref="B115:G115"/>
    <mergeCell ref="B116:G116"/>
    <mergeCell ref="B117:G117"/>
    <mergeCell ref="B17:G17"/>
    <mergeCell ref="B18:G18"/>
    <mergeCell ref="B19:G19"/>
    <mergeCell ref="B20:G20"/>
    <mergeCell ref="B46:E46"/>
    <mergeCell ref="B45:G45"/>
    <mergeCell ref="B42:D42"/>
    <mergeCell ref="B43:D43"/>
    <mergeCell ref="B44:D44"/>
    <mergeCell ref="B47:E47"/>
    <mergeCell ref="B52:E52"/>
    <mergeCell ref="B51:E51"/>
    <mergeCell ref="B48:E48"/>
    <mergeCell ref="B49:E49"/>
  </mergeCells>
  <printOptions horizontalCentered="1"/>
  <pageMargins left="0.7" right="0.7" top="0.75" bottom="0.75" header="0.3" footer="0.3"/>
  <pageSetup scale="65" fitToHeight="0" orientation="portrait" r:id="rId1"/>
  <headerFooter>
    <oddFooter>&amp;C&amp;"Century Gothic,Regular"&amp;9Page &amp;P of &amp;N</oddFooter>
  </headerFooter>
  <rowBreaks count="2" manualBreakCount="2">
    <brk id="21" min="1" max="6" man="1"/>
    <brk id="61" min="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0B63E-7977-4E60-9855-A416A196BE5C}">
  <sheetPr codeName="Sheet10">
    <tabColor rgb="FF037784"/>
    <pageSetUpPr fitToPage="1"/>
  </sheetPr>
  <dimension ref="A1:N97"/>
  <sheetViews>
    <sheetView zoomScale="130" zoomScaleNormal="130" zoomScaleSheetLayoutView="160" workbookViewId="0">
      <pane ySplit="4" topLeftCell="A5" activePane="bottomLeft" state="frozen"/>
      <selection activeCell="I28" sqref="I28"/>
      <selection pane="bottomLeft" activeCell="I28" sqref="I28"/>
    </sheetView>
  </sheetViews>
  <sheetFormatPr defaultRowHeight="14.4" x14ac:dyDescent="0.3"/>
  <cols>
    <col min="1" max="1" width="9.109375" style="54"/>
    <col min="2" max="2" width="45.6640625" style="54" customWidth="1"/>
    <col min="3" max="7" width="13.6640625" style="24" customWidth="1"/>
    <col min="8" max="8" width="45.109375" customWidth="1"/>
  </cols>
  <sheetData>
    <row r="1" spans="1:14" s="54" customFormat="1" ht="20.399999999999999" customHeight="1" x14ac:dyDescent="0.25">
      <c r="A1" s="14"/>
      <c r="B1" s="50" t="s">
        <v>25</v>
      </c>
      <c r="C1" s="75"/>
      <c r="D1" s="75"/>
      <c r="E1" s="75"/>
      <c r="F1" s="75"/>
      <c r="G1" s="76"/>
      <c r="H1" s="14"/>
      <c r="I1" s="14"/>
      <c r="J1" s="14"/>
      <c r="K1" s="14"/>
      <c r="L1" s="14"/>
      <c r="M1" s="14"/>
    </row>
    <row r="2" spans="1:14" s="54" customFormat="1" ht="10.8" x14ac:dyDescent="0.25">
      <c r="A2" s="14"/>
      <c r="B2" s="447" t="s">
        <v>26</v>
      </c>
      <c r="C2" s="448"/>
      <c r="D2" s="448"/>
      <c r="E2" s="448"/>
      <c r="F2" s="448"/>
      <c r="G2" s="449"/>
      <c r="H2" s="14"/>
      <c r="I2" s="14"/>
      <c r="J2" s="14"/>
      <c r="K2" s="14"/>
      <c r="L2" s="14"/>
      <c r="M2" s="14"/>
    </row>
    <row r="3" spans="1:14" s="54" customFormat="1" ht="10.8" x14ac:dyDescent="0.25">
      <c r="A3" s="14"/>
      <c r="B3" s="52"/>
      <c r="C3" s="55">
        <v>2016</v>
      </c>
      <c r="D3" s="55">
        <v>2017</v>
      </c>
      <c r="E3" s="55">
        <v>2018</v>
      </c>
      <c r="F3" s="55">
        <v>2019</v>
      </c>
      <c r="G3" s="10">
        <v>2020</v>
      </c>
      <c r="H3" s="14"/>
      <c r="I3" s="14"/>
      <c r="J3" s="14"/>
      <c r="K3" s="14"/>
      <c r="L3" s="14"/>
      <c r="M3" s="14"/>
    </row>
    <row r="4" spans="1:14" s="54" customFormat="1" ht="15.75" customHeight="1" x14ac:dyDescent="0.25">
      <c r="A4" s="14"/>
      <c r="B4" s="4" t="s">
        <v>124</v>
      </c>
      <c r="C4" s="73"/>
      <c r="D4" s="73"/>
      <c r="E4" s="73"/>
      <c r="F4" s="73"/>
      <c r="G4" s="74"/>
      <c r="H4" s="268"/>
      <c r="I4" s="14"/>
      <c r="J4" s="14"/>
      <c r="K4" s="14"/>
      <c r="L4" s="14"/>
      <c r="M4" s="14"/>
      <c r="N4" s="11"/>
    </row>
    <row r="5" spans="1:14" s="54" customFormat="1" ht="13.5" customHeight="1" x14ac:dyDescent="0.25">
      <c r="A5" s="14"/>
      <c r="B5" s="256" t="s">
        <v>125</v>
      </c>
      <c r="C5" s="334">
        <v>540</v>
      </c>
      <c r="D5" s="334">
        <v>761</v>
      </c>
      <c r="E5" s="334">
        <v>971</v>
      </c>
      <c r="F5" s="334">
        <v>1465.14</v>
      </c>
      <c r="G5" s="335">
        <v>586.55899999999997</v>
      </c>
      <c r="H5" s="268"/>
      <c r="I5" s="14"/>
      <c r="J5" s="14"/>
      <c r="K5" s="14"/>
      <c r="L5" s="14"/>
      <c r="M5" s="14"/>
      <c r="N5" s="11"/>
    </row>
    <row r="6" spans="1:14" s="54" customFormat="1" ht="13.5" customHeight="1" x14ac:dyDescent="0.25">
      <c r="A6" s="14"/>
      <c r="B6" s="256" t="s">
        <v>126</v>
      </c>
      <c r="C6" s="334">
        <v>101</v>
      </c>
      <c r="D6" s="334">
        <v>65</v>
      </c>
      <c r="E6" s="334">
        <v>84</v>
      </c>
      <c r="F6" s="334">
        <v>80</v>
      </c>
      <c r="G6" s="335">
        <v>89.62</v>
      </c>
      <c r="H6" s="268"/>
      <c r="I6" s="14"/>
      <c r="J6" s="14"/>
      <c r="K6" s="14"/>
      <c r="L6" s="14"/>
      <c r="M6" s="14"/>
      <c r="N6" s="11"/>
    </row>
    <row r="7" spans="1:14" s="54" customFormat="1" ht="13.5" customHeight="1" x14ac:dyDescent="0.25">
      <c r="A7" s="14"/>
      <c r="B7" s="256" t="s">
        <v>127</v>
      </c>
      <c r="C7" s="334">
        <v>58286</v>
      </c>
      <c r="D7" s="334">
        <v>58982</v>
      </c>
      <c r="E7" s="334">
        <v>59870</v>
      </c>
      <c r="F7" s="334">
        <v>61255</v>
      </c>
      <c r="G7" s="335">
        <v>61862.433299999997</v>
      </c>
      <c r="H7" s="268"/>
      <c r="I7" s="14"/>
      <c r="J7" s="14"/>
      <c r="K7" s="14"/>
      <c r="L7" s="14"/>
      <c r="M7" s="14"/>
      <c r="N7" s="11"/>
    </row>
    <row r="8" spans="1:14" s="54" customFormat="1" ht="8.1" customHeight="1" x14ac:dyDescent="0.25">
      <c r="A8" s="14"/>
      <c r="B8" s="336"/>
      <c r="C8" s="337"/>
      <c r="D8" s="337"/>
      <c r="E8" s="337"/>
      <c r="F8" s="337"/>
      <c r="G8" s="337"/>
      <c r="H8" s="14"/>
      <c r="I8" s="14"/>
      <c r="J8" s="14"/>
      <c r="K8" s="14"/>
      <c r="L8" s="14"/>
      <c r="M8" s="14"/>
    </row>
    <row r="9" spans="1:14" s="78" customFormat="1" ht="66.75" customHeight="1" x14ac:dyDescent="0.3">
      <c r="A9" s="389"/>
      <c r="B9" s="586"/>
      <c r="C9" s="586"/>
      <c r="D9" s="586"/>
      <c r="E9" s="586"/>
      <c r="F9" s="586"/>
      <c r="G9" s="586"/>
      <c r="H9" s="390"/>
      <c r="I9" s="302"/>
      <c r="J9" s="302"/>
      <c r="K9" s="302"/>
      <c r="L9" s="302"/>
      <c r="M9" s="302"/>
    </row>
    <row r="10" spans="1:14" s="54" customFormat="1" ht="10.8" x14ac:dyDescent="0.25">
      <c r="A10" s="14"/>
      <c r="B10" s="14"/>
      <c r="C10" s="42"/>
      <c r="D10" s="42"/>
      <c r="E10" s="42"/>
      <c r="F10" s="42"/>
      <c r="G10" s="42"/>
      <c r="H10" s="14"/>
      <c r="I10" s="14"/>
      <c r="J10" s="14"/>
      <c r="K10" s="14"/>
      <c r="L10" s="14"/>
      <c r="M10" s="14"/>
    </row>
    <row r="11" spans="1:14" x14ac:dyDescent="0.3">
      <c r="A11" s="14"/>
      <c r="B11" s="14"/>
      <c r="C11" s="42"/>
      <c r="D11" s="42"/>
      <c r="E11" s="42"/>
      <c r="F11" s="42"/>
      <c r="G11" s="42"/>
      <c r="H11" s="9"/>
      <c r="I11" s="9"/>
      <c r="J11" s="9"/>
      <c r="K11" s="9"/>
      <c r="L11" s="9"/>
      <c r="M11" s="9"/>
    </row>
    <row r="12" spans="1:14" x14ac:dyDescent="0.3">
      <c r="A12" s="14"/>
      <c r="B12" s="14"/>
      <c r="C12" s="42"/>
      <c r="D12" s="42"/>
      <c r="E12" s="42"/>
      <c r="F12" s="42"/>
      <c r="G12" s="42"/>
      <c r="H12" s="9"/>
      <c r="I12" s="9"/>
      <c r="J12" s="9"/>
      <c r="K12" s="9"/>
      <c r="L12" s="9"/>
      <c r="M12" s="9"/>
    </row>
    <row r="13" spans="1:14" x14ac:dyDescent="0.3">
      <c r="A13" s="14"/>
      <c r="B13" s="14"/>
      <c r="C13" s="42"/>
      <c r="D13" s="42"/>
      <c r="E13" s="42"/>
      <c r="F13" s="42"/>
      <c r="G13" s="42"/>
      <c r="H13" s="9"/>
      <c r="I13" s="9"/>
      <c r="J13" s="9"/>
      <c r="K13" s="9"/>
      <c r="L13" s="9"/>
      <c r="M13" s="9"/>
    </row>
    <row r="14" spans="1:14" x14ac:dyDescent="0.3">
      <c r="A14" s="14"/>
      <c r="B14" s="14"/>
      <c r="C14" s="42"/>
      <c r="D14" s="42"/>
      <c r="E14" s="42"/>
      <c r="F14" s="42"/>
      <c r="G14" s="42"/>
      <c r="H14" s="9"/>
      <c r="I14" s="9"/>
      <c r="J14" s="9"/>
      <c r="K14" s="9"/>
      <c r="L14" s="9"/>
      <c r="M14" s="9"/>
    </row>
    <row r="15" spans="1:14" x14ac:dyDescent="0.3">
      <c r="A15" s="14"/>
      <c r="B15" s="14"/>
      <c r="C15" s="42"/>
      <c r="D15" s="42"/>
      <c r="E15" s="42"/>
      <c r="F15" s="42"/>
      <c r="G15" s="42"/>
      <c r="H15" s="9"/>
      <c r="I15" s="9"/>
      <c r="J15" s="9"/>
      <c r="K15" s="9"/>
      <c r="L15" s="9"/>
      <c r="M15" s="9"/>
    </row>
    <row r="16" spans="1:14" x14ac:dyDescent="0.3">
      <c r="A16" s="14"/>
      <c r="B16" s="14"/>
      <c r="C16" s="42"/>
      <c r="D16" s="42"/>
      <c r="E16" s="42"/>
      <c r="F16" s="42"/>
      <c r="G16" s="42"/>
      <c r="H16" s="9"/>
      <c r="I16" s="9"/>
      <c r="J16" s="9"/>
      <c r="K16" s="9"/>
      <c r="L16" s="9"/>
      <c r="M16" s="9"/>
    </row>
    <row r="17" spans="1:13" x14ac:dyDescent="0.3">
      <c r="A17" s="14"/>
      <c r="B17" s="14"/>
      <c r="C17" s="42"/>
      <c r="D17" s="42"/>
      <c r="E17" s="42"/>
      <c r="F17" s="42"/>
      <c r="G17" s="42"/>
      <c r="H17" s="9"/>
      <c r="I17" s="9"/>
      <c r="J17" s="9"/>
      <c r="K17" s="9"/>
      <c r="L17" s="9"/>
      <c r="M17" s="9"/>
    </row>
    <row r="18" spans="1:13" x14ac:dyDescent="0.3">
      <c r="A18" s="14"/>
      <c r="B18" s="14"/>
      <c r="C18" s="42"/>
      <c r="D18" s="42"/>
      <c r="E18" s="42"/>
      <c r="F18" s="42"/>
      <c r="G18" s="42"/>
      <c r="H18" s="9"/>
      <c r="I18" s="9"/>
      <c r="J18" s="9"/>
      <c r="K18" s="9"/>
      <c r="L18" s="9"/>
      <c r="M18" s="9"/>
    </row>
    <row r="19" spans="1:13" x14ac:dyDescent="0.3">
      <c r="A19" s="14"/>
      <c r="B19" s="14"/>
      <c r="C19" s="42"/>
      <c r="D19" s="42"/>
      <c r="E19" s="42"/>
      <c r="F19" s="42"/>
      <c r="G19" s="42"/>
      <c r="H19" s="9"/>
      <c r="I19" s="9"/>
      <c r="J19" s="9"/>
      <c r="K19" s="9"/>
      <c r="L19" s="9"/>
      <c r="M19" s="9"/>
    </row>
    <row r="20" spans="1:13" x14ac:dyDescent="0.3">
      <c r="A20" s="14"/>
      <c r="B20" s="14"/>
      <c r="C20" s="42"/>
      <c r="D20" s="42"/>
      <c r="E20" s="42"/>
      <c r="F20" s="42"/>
      <c r="G20" s="42"/>
      <c r="H20" s="9"/>
      <c r="I20" s="9"/>
      <c r="J20" s="9"/>
      <c r="K20" s="9"/>
      <c r="L20" s="9"/>
      <c r="M20" s="9"/>
    </row>
    <row r="21" spans="1:13" x14ac:dyDescent="0.3">
      <c r="A21" s="14"/>
      <c r="B21" s="14"/>
      <c r="C21" s="42"/>
      <c r="D21" s="42"/>
      <c r="E21" s="42"/>
      <c r="F21" s="42"/>
      <c r="G21" s="42"/>
      <c r="H21" s="9"/>
      <c r="I21" s="9"/>
      <c r="J21" s="9"/>
      <c r="K21" s="9"/>
      <c r="L21" s="9"/>
      <c r="M21" s="9"/>
    </row>
    <row r="22" spans="1:13" x14ac:dyDescent="0.3">
      <c r="A22" s="14"/>
      <c r="B22" s="14"/>
      <c r="C22" s="42"/>
      <c r="D22" s="42"/>
      <c r="E22" s="42"/>
      <c r="F22" s="42"/>
      <c r="G22" s="42"/>
      <c r="H22" s="9"/>
      <c r="I22" s="9"/>
      <c r="J22" s="9"/>
      <c r="K22" s="9"/>
      <c r="L22" s="9"/>
      <c r="M22" s="9"/>
    </row>
    <row r="23" spans="1:13" x14ac:dyDescent="0.3">
      <c r="A23" s="14"/>
      <c r="B23" s="14"/>
      <c r="C23" s="42"/>
      <c r="D23" s="42"/>
      <c r="E23" s="42"/>
      <c r="F23" s="42"/>
      <c r="G23" s="42"/>
      <c r="H23" s="9"/>
      <c r="I23" s="9"/>
      <c r="J23" s="9"/>
      <c r="K23" s="9"/>
      <c r="L23" s="9"/>
      <c r="M23" s="9"/>
    </row>
    <row r="24" spans="1:13" x14ac:dyDescent="0.3">
      <c r="A24" s="14"/>
      <c r="B24" s="14"/>
      <c r="C24" s="42"/>
      <c r="D24" s="42"/>
      <c r="E24" s="42"/>
      <c r="F24" s="42"/>
      <c r="G24" s="42"/>
      <c r="H24" s="9"/>
      <c r="I24" s="9"/>
      <c r="J24" s="9"/>
      <c r="K24" s="9"/>
      <c r="L24" s="9"/>
      <c r="M24" s="9"/>
    </row>
    <row r="25" spans="1:13" x14ac:dyDescent="0.3">
      <c r="A25" s="14"/>
      <c r="B25" s="14"/>
      <c r="C25" s="42"/>
      <c r="D25" s="42"/>
      <c r="E25" s="42"/>
      <c r="F25" s="42"/>
      <c r="G25" s="42"/>
      <c r="H25" s="9"/>
      <c r="I25" s="9"/>
      <c r="J25" s="9"/>
      <c r="K25" s="9"/>
      <c r="L25" s="9"/>
      <c r="M25" s="9"/>
    </row>
    <row r="26" spans="1:13" x14ac:dyDescent="0.3">
      <c r="A26" s="14"/>
      <c r="B26" s="14"/>
      <c r="C26" s="42"/>
      <c r="D26" s="42"/>
      <c r="E26" s="42"/>
      <c r="F26" s="42"/>
      <c r="G26" s="42"/>
      <c r="H26" s="9"/>
      <c r="I26" s="9"/>
      <c r="J26" s="9"/>
      <c r="K26" s="9"/>
      <c r="L26" s="9"/>
      <c r="M26" s="9"/>
    </row>
    <row r="27" spans="1:13" x14ac:dyDescent="0.3">
      <c r="A27" s="14"/>
      <c r="B27" s="14"/>
      <c r="C27" s="42"/>
      <c r="D27" s="42"/>
      <c r="E27" s="42"/>
      <c r="F27" s="42"/>
      <c r="G27" s="42"/>
      <c r="H27" s="9"/>
      <c r="I27" s="9"/>
      <c r="J27" s="9"/>
      <c r="K27" s="9"/>
      <c r="L27" s="9"/>
      <c r="M27" s="9"/>
    </row>
    <row r="28" spans="1:13" x14ac:dyDescent="0.3">
      <c r="A28" s="14"/>
      <c r="B28" s="14"/>
      <c r="C28" s="42"/>
      <c r="D28" s="42"/>
      <c r="E28" s="42"/>
      <c r="F28" s="42"/>
      <c r="G28" s="42"/>
      <c r="H28" s="9"/>
      <c r="I28" s="9"/>
      <c r="J28" s="9"/>
      <c r="K28" s="9"/>
      <c r="L28" s="9"/>
      <c r="M28" s="9"/>
    </row>
    <row r="29" spans="1:13" x14ac:dyDescent="0.3">
      <c r="A29" s="14"/>
      <c r="B29" s="14"/>
      <c r="C29" s="42"/>
      <c r="D29" s="42"/>
      <c r="E29" s="42"/>
      <c r="F29" s="42"/>
      <c r="G29" s="42"/>
      <c r="H29" s="9"/>
      <c r="I29" s="9"/>
      <c r="J29" s="9"/>
      <c r="K29" s="9"/>
      <c r="L29" s="9"/>
      <c r="M29" s="9"/>
    </row>
    <row r="30" spans="1:13" x14ac:dyDescent="0.3">
      <c r="A30" s="14"/>
      <c r="B30" s="14"/>
      <c r="C30" s="42"/>
      <c r="D30" s="42"/>
      <c r="E30" s="42"/>
      <c r="F30" s="42"/>
      <c r="G30" s="42"/>
      <c r="H30" s="9"/>
      <c r="I30" s="9"/>
      <c r="J30" s="9"/>
      <c r="K30" s="9"/>
      <c r="L30" s="9"/>
      <c r="M30" s="9"/>
    </row>
    <row r="31" spans="1:13" x14ac:dyDescent="0.3">
      <c r="A31" s="14"/>
      <c r="B31" s="14"/>
      <c r="C31" s="42"/>
      <c r="D31" s="42"/>
      <c r="E31" s="42"/>
      <c r="F31" s="42"/>
      <c r="G31" s="42"/>
      <c r="H31" s="9"/>
      <c r="I31" s="9"/>
      <c r="J31" s="9"/>
      <c r="K31" s="9"/>
      <c r="L31" s="9"/>
      <c r="M31" s="9"/>
    </row>
    <row r="32" spans="1:13"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sheetData>
  <mergeCells count="1">
    <mergeCell ref="B9:G9"/>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EBC51-E77D-4DEF-A486-C75C46086A97}">
  <sheetPr codeName="Sheet8">
    <tabColor rgb="FF037784"/>
    <pageSetUpPr fitToPage="1"/>
  </sheetPr>
  <dimension ref="A1:O94"/>
  <sheetViews>
    <sheetView zoomScale="130" zoomScaleNormal="130" zoomScaleSheetLayoutView="160" workbookViewId="0">
      <pane ySplit="4" topLeftCell="A5" activePane="bottomLeft" state="frozen"/>
      <selection activeCell="I28" sqref="I28"/>
      <selection pane="bottomLeft" activeCell="B9" sqref="B9:G9"/>
    </sheetView>
  </sheetViews>
  <sheetFormatPr defaultRowHeight="14.4" x14ac:dyDescent="0.3"/>
  <cols>
    <col min="2" max="2" width="45.6640625" customWidth="1"/>
    <col min="3" max="7" width="13.6640625" customWidth="1"/>
    <col min="8" max="8" width="45.109375" customWidth="1"/>
  </cols>
  <sheetData>
    <row r="1" spans="1:15" s="54" customFormat="1" ht="20.399999999999999" customHeight="1" x14ac:dyDescent="0.3">
      <c r="A1" s="14"/>
      <c r="B1" s="50" t="s">
        <v>25</v>
      </c>
      <c r="C1" s="75"/>
      <c r="D1" s="75"/>
      <c r="E1" s="75"/>
      <c r="F1" s="75"/>
      <c r="G1" s="76"/>
      <c r="H1" s="14"/>
      <c r="I1" s="14"/>
      <c r="J1" s="14"/>
      <c r="K1" s="14"/>
      <c r="L1" s="14"/>
      <c r="M1" s="14"/>
      <c r="N1"/>
      <c r="O1"/>
    </row>
    <row r="2" spans="1:15" s="54" customFormat="1" ht="13.5" customHeight="1" x14ac:dyDescent="0.3">
      <c r="A2" s="14"/>
      <c r="B2" s="447" t="s">
        <v>26</v>
      </c>
      <c r="C2" s="448"/>
      <c r="D2" s="448"/>
      <c r="E2" s="448"/>
      <c r="F2" s="448"/>
      <c r="G2" s="449"/>
      <c r="H2" s="14"/>
      <c r="I2" s="14"/>
      <c r="J2" s="14"/>
      <c r="K2" s="14"/>
      <c r="L2" s="14"/>
      <c r="M2" s="14"/>
      <c r="N2"/>
      <c r="O2"/>
    </row>
    <row r="3" spans="1:15" s="54" customFormat="1" ht="13.5" customHeight="1" x14ac:dyDescent="0.3">
      <c r="A3" s="14"/>
      <c r="B3" s="52"/>
      <c r="C3" s="55">
        <v>2016</v>
      </c>
      <c r="D3" s="55">
        <v>2017</v>
      </c>
      <c r="E3" s="55">
        <v>2018</v>
      </c>
      <c r="F3" s="55">
        <v>2019</v>
      </c>
      <c r="G3" s="10">
        <v>2020</v>
      </c>
      <c r="H3" s="14"/>
      <c r="I3" s="14"/>
      <c r="J3" s="14"/>
      <c r="K3" s="14"/>
      <c r="L3" s="14"/>
      <c r="M3" s="14"/>
      <c r="N3"/>
      <c r="O3"/>
    </row>
    <row r="4" spans="1:15" s="54" customFormat="1" ht="15.75" customHeight="1" x14ac:dyDescent="0.3">
      <c r="A4" s="14"/>
      <c r="B4" s="4" t="s">
        <v>103</v>
      </c>
      <c r="C4" s="73"/>
      <c r="D4" s="73"/>
      <c r="E4" s="73"/>
      <c r="F4" s="73"/>
      <c r="G4" s="74"/>
      <c r="H4" s="268"/>
      <c r="I4" s="14"/>
      <c r="J4" s="14"/>
      <c r="K4" s="14"/>
      <c r="L4" s="14"/>
      <c r="M4" s="14"/>
      <c r="N4"/>
      <c r="O4"/>
    </row>
    <row r="5" spans="1:15" s="54" customFormat="1" ht="13.5" customHeight="1" x14ac:dyDescent="0.3">
      <c r="A5" s="14"/>
      <c r="B5" s="59" t="s">
        <v>104</v>
      </c>
      <c r="C5" s="70">
        <v>18</v>
      </c>
      <c r="D5" s="70">
        <v>19</v>
      </c>
      <c r="E5" s="70">
        <v>19</v>
      </c>
      <c r="F5" s="70">
        <v>18</v>
      </c>
      <c r="G5" s="71">
        <v>17</v>
      </c>
      <c r="H5" s="268"/>
      <c r="I5" s="14"/>
      <c r="J5" s="14"/>
      <c r="K5" s="14"/>
      <c r="L5" s="14"/>
      <c r="M5" s="14"/>
      <c r="N5"/>
      <c r="O5"/>
    </row>
    <row r="6" spans="1:15" s="54" customFormat="1" ht="13.5" customHeight="1" x14ac:dyDescent="0.3">
      <c r="A6" s="14"/>
      <c r="B6" s="59" t="s">
        <v>715</v>
      </c>
      <c r="C6" s="70">
        <v>52</v>
      </c>
      <c r="D6" s="70">
        <v>56</v>
      </c>
      <c r="E6" s="70">
        <v>55</v>
      </c>
      <c r="F6" s="70">
        <v>58</v>
      </c>
      <c r="G6" s="71">
        <v>56</v>
      </c>
      <c r="H6" s="268"/>
      <c r="I6" s="14"/>
      <c r="J6" s="14"/>
      <c r="K6" s="14"/>
      <c r="L6" s="14"/>
      <c r="M6" s="14"/>
      <c r="N6"/>
      <c r="O6"/>
    </row>
    <row r="7" spans="1:15" s="56" customFormat="1" ht="13.5" customHeight="1" x14ac:dyDescent="0.3">
      <c r="A7" s="131"/>
      <c r="B7" s="77" t="s">
        <v>105</v>
      </c>
      <c r="C7" s="116">
        <f>+C6+C5</f>
        <v>70</v>
      </c>
      <c r="D7" s="116">
        <f>+D6+D5</f>
        <v>75</v>
      </c>
      <c r="E7" s="116">
        <f>+E6+E5</f>
        <v>74</v>
      </c>
      <c r="F7" s="116">
        <f>+F6+F5</f>
        <v>76</v>
      </c>
      <c r="G7" s="117">
        <f>+G6+G5</f>
        <v>73</v>
      </c>
      <c r="H7" s="46"/>
      <c r="I7" s="131"/>
      <c r="J7" s="131"/>
      <c r="K7" s="131"/>
      <c r="L7" s="131"/>
      <c r="M7" s="131"/>
      <c r="N7"/>
      <c r="O7"/>
    </row>
    <row r="8" spans="1:15" s="54" customFormat="1" ht="8.1" customHeight="1" x14ac:dyDescent="0.3">
      <c r="A8" s="14"/>
      <c r="B8" s="94"/>
      <c r="C8" s="132"/>
      <c r="D8" s="132"/>
      <c r="E8" s="132"/>
      <c r="F8" s="132"/>
      <c r="G8" s="132"/>
      <c r="H8" s="14"/>
      <c r="I8" s="14"/>
      <c r="J8" s="14"/>
      <c r="K8" s="14"/>
      <c r="L8" s="14"/>
      <c r="M8" s="14"/>
      <c r="N8"/>
      <c r="O8"/>
    </row>
    <row r="9" spans="1:15" s="13" customFormat="1" ht="38.4" customHeight="1" x14ac:dyDescent="0.3">
      <c r="A9" s="46"/>
      <c r="B9" s="586" t="s">
        <v>792</v>
      </c>
      <c r="C9" s="586"/>
      <c r="D9" s="586"/>
      <c r="E9" s="586"/>
      <c r="F9" s="586"/>
      <c r="G9" s="586"/>
      <c r="H9" s="266"/>
      <c r="I9" s="263"/>
      <c r="J9" s="263"/>
      <c r="K9" s="263"/>
      <c r="L9" s="263"/>
      <c r="M9" s="263"/>
      <c r="N9"/>
      <c r="O9"/>
    </row>
    <row r="10" spans="1:15" s="13" customFormat="1" ht="24" customHeight="1" x14ac:dyDescent="0.3">
      <c r="A10" s="46"/>
      <c r="B10" s="586" t="s">
        <v>700</v>
      </c>
      <c r="C10" s="586"/>
      <c r="D10" s="586"/>
      <c r="E10" s="586"/>
      <c r="F10" s="586"/>
      <c r="G10" s="586"/>
      <c r="H10" s="266"/>
      <c r="I10" s="263"/>
      <c r="J10" s="263"/>
      <c r="K10" s="263"/>
      <c r="L10" s="263"/>
      <c r="M10" s="263"/>
      <c r="N10"/>
      <c r="O10"/>
    </row>
    <row r="11" spans="1:15" s="9" customFormat="1" x14ac:dyDescent="0.3">
      <c r="A11" s="14"/>
      <c r="B11" s="14"/>
      <c r="C11" s="42"/>
      <c r="D11" s="42"/>
      <c r="E11" s="42"/>
      <c r="F11" s="42"/>
      <c r="G11" s="42"/>
      <c r="N11"/>
      <c r="O11"/>
    </row>
    <row r="12" spans="1:15" s="9" customFormat="1" x14ac:dyDescent="0.3">
      <c r="A12" s="14"/>
      <c r="B12" s="14"/>
      <c r="C12" s="42"/>
      <c r="D12" s="42"/>
      <c r="E12" s="42"/>
      <c r="F12" s="42"/>
      <c r="G12" s="42"/>
      <c r="N12"/>
      <c r="O12"/>
    </row>
    <row r="13" spans="1:15" s="9" customFormat="1" x14ac:dyDescent="0.3">
      <c r="A13" s="14"/>
      <c r="B13" s="14"/>
      <c r="C13" s="42"/>
      <c r="D13" s="42"/>
      <c r="E13" s="42"/>
      <c r="F13" s="42"/>
      <c r="G13" s="42"/>
      <c r="N13"/>
      <c r="O13"/>
    </row>
    <row r="14" spans="1:15" s="9" customFormat="1" x14ac:dyDescent="0.3">
      <c r="A14" s="14"/>
      <c r="B14" s="14"/>
      <c r="C14" s="42"/>
      <c r="D14" s="42"/>
      <c r="E14" s="42"/>
      <c r="F14" s="42"/>
      <c r="G14" s="42"/>
      <c r="N14"/>
      <c r="O14"/>
    </row>
    <row r="15" spans="1:15" s="9" customFormat="1" x14ac:dyDescent="0.3">
      <c r="A15" s="14"/>
      <c r="B15" s="14"/>
      <c r="C15" s="42"/>
      <c r="D15" s="42"/>
      <c r="E15" s="42"/>
      <c r="F15" s="42"/>
      <c r="G15" s="42"/>
      <c r="N15"/>
      <c r="O15"/>
    </row>
    <row r="16" spans="1:15" s="9" customFormat="1" x14ac:dyDescent="0.3">
      <c r="A16" s="14"/>
      <c r="B16" s="14"/>
      <c r="C16" s="42"/>
      <c r="D16" s="42"/>
      <c r="E16" s="42"/>
      <c r="F16" s="42"/>
      <c r="G16" s="42"/>
      <c r="N16"/>
      <c r="O16"/>
    </row>
    <row r="17" spans="1:15" s="9" customFormat="1" x14ac:dyDescent="0.3">
      <c r="A17" s="14"/>
      <c r="B17" s="14"/>
      <c r="C17" s="42"/>
      <c r="D17" s="42"/>
      <c r="E17" s="42"/>
      <c r="F17" s="42"/>
      <c r="G17" s="42"/>
      <c r="N17"/>
      <c r="O17"/>
    </row>
    <row r="18" spans="1:15" s="9" customFormat="1" x14ac:dyDescent="0.3">
      <c r="A18" s="14"/>
      <c r="B18" s="14"/>
      <c r="C18" s="42"/>
      <c r="D18" s="42"/>
      <c r="E18" s="42"/>
      <c r="F18" s="42"/>
      <c r="G18" s="42"/>
      <c r="N18"/>
      <c r="O18"/>
    </row>
    <row r="19" spans="1:15" s="9" customFormat="1" x14ac:dyDescent="0.3">
      <c r="A19" s="14"/>
      <c r="B19" s="14"/>
      <c r="C19" s="42"/>
      <c r="D19" s="42"/>
      <c r="E19" s="42"/>
      <c r="F19" s="42"/>
      <c r="G19" s="42"/>
      <c r="N19"/>
      <c r="O19"/>
    </row>
    <row r="20" spans="1:15" s="9" customFormat="1" x14ac:dyDescent="0.3">
      <c r="A20" s="14"/>
      <c r="B20" s="14"/>
      <c r="C20" s="42"/>
      <c r="D20" s="42"/>
      <c r="E20" s="42"/>
      <c r="F20" s="42"/>
      <c r="G20" s="42"/>
      <c r="N20"/>
      <c r="O20"/>
    </row>
    <row r="21" spans="1:15" s="9" customFormat="1" x14ac:dyDescent="0.3">
      <c r="A21" s="14"/>
      <c r="B21" s="14"/>
      <c r="C21" s="42"/>
      <c r="D21" s="42"/>
      <c r="E21" s="42"/>
      <c r="F21" s="42"/>
      <c r="G21" s="42"/>
      <c r="N21"/>
      <c r="O21"/>
    </row>
    <row r="22" spans="1:15" s="9" customFormat="1" x14ac:dyDescent="0.3">
      <c r="A22" s="14"/>
      <c r="B22" s="14"/>
      <c r="C22" s="42"/>
      <c r="D22" s="42"/>
      <c r="E22" s="42"/>
      <c r="F22" s="42"/>
      <c r="G22" s="42"/>
      <c r="N22"/>
      <c r="O22"/>
    </row>
    <row r="23" spans="1:15" s="9" customFormat="1" x14ac:dyDescent="0.3">
      <c r="A23" s="14"/>
      <c r="B23" s="14"/>
      <c r="C23" s="42"/>
      <c r="D23" s="42"/>
      <c r="E23" s="42"/>
      <c r="F23" s="42"/>
      <c r="G23" s="42"/>
      <c r="N23"/>
      <c r="O23"/>
    </row>
    <row r="24" spans="1:15" s="9" customFormat="1" x14ac:dyDescent="0.3">
      <c r="A24" s="14"/>
      <c r="B24" s="14"/>
      <c r="C24" s="42"/>
      <c r="D24" s="42"/>
      <c r="E24" s="42"/>
      <c r="F24" s="42"/>
      <c r="G24" s="42"/>
      <c r="N24"/>
      <c r="O24"/>
    </row>
    <row r="25" spans="1:15" s="9" customFormat="1" x14ac:dyDescent="0.3">
      <c r="A25" s="14"/>
      <c r="B25" s="14"/>
      <c r="C25" s="42"/>
      <c r="D25" s="42"/>
      <c r="E25" s="42"/>
      <c r="F25" s="42"/>
      <c r="G25" s="42"/>
      <c r="N25"/>
      <c r="O25"/>
    </row>
    <row r="26" spans="1:15" s="9" customFormat="1" x14ac:dyDescent="0.3">
      <c r="A26" s="14"/>
      <c r="B26" s="14"/>
      <c r="C26" s="42"/>
      <c r="D26" s="42"/>
      <c r="E26" s="42"/>
      <c r="F26" s="42"/>
      <c r="G26" s="42"/>
      <c r="N26"/>
      <c r="O26"/>
    </row>
    <row r="27" spans="1:15" s="9" customFormat="1" x14ac:dyDescent="0.3">
      <c r="A27" s="14"/>
      <c r="B27" s="14"/>
      <c r="C27" s="42"/>
      <c r="D27" s="42"/>
      <c r="E27" s="42"/>
      <c r="F27" s="42"/>
      <c r="G27" s="42"/>
      <c r="N27"/>
      <c r="O27"/>
    </row>
    <row r="28" spans="1:15" s="9" customFormat="1" x14ac:dyDescent="0.3">
      <c r="A28" s="14"/>
      <c r="B28" s="14"/>
      <c r="C28" s="42"/>
      <c r="D28" s="42"/>
      <c r="E28" s="42"/>
      <c r="F28" s="42"/>
      <c r="G28" s="42"/>
      <c r="N28"/>
      <c r="O28"/>
    </row>
    <row r="29" spans="1:15" s="9" customFormat="1" x14ac:dyDescent="0.3">
      <c r="A29" s="14"/>
      <c r="B29" s="14"/>
      <c r="C29" s="42"/>
      <c r="D29" s="42"/>
      <c r="E29" s="42"/>
      <c r="F29" s="42"/>
      <c r="G29" s="42"/>
      <c r="N29"/>
      <c r="O29"/>
    </row>
    <row r="30" spans="1:15" s="9" customFormat="1" x14ac:dyDescent="0.3">
      <c r="A30" s="14"/>
      <c r="B30" s="14"/>
      <c r="C30" s="42"/>
      <c r="D30" s="42"/>
      <c r="E30" s="42"/>
      <c r="F30" s="42"/>
      <c r="G30" s="42"/>
      <c r="N30"/>
      <c r="O30"/>
    </row>
    <row r="31" spans="1:15" s="9" customFormat="1" x14ac:dyDescent="0.3">
      <c r="A31" s="14"/>
      <c r="B31" s="14"/>
      <c r="C31" s="42"/>
      <c r="D31" s="42"/>
      <c r="E31" s="42"/>
      <c r="F31" s="42"/>
      <c r="G31" s="42"/>
      <c r="N31"/>
      <c r="O31"/>
    </row>
    <row r="32" spans="1:15" s="9" customFormat="1" x14ac:dyDescent="0.3">
      <c r="A32" s="14"/>
      <c r="B32" s="14"/>
      <c r="C32" s="42"/>
      <c r="D32" s="42"/>
      <c r="E32" s="42"/>
      <c r="F32" s="42"/>
      <c r="G32" s="42"/>
      <c r="N32"/>
      <c r="O32"/>
    </row>
    <row r="33" spans="1:15" s="9" customFormat="1" x14ac:dyDescent="0.3">
      <c r="A33" s="14"/>
      <c r="B33" s="14"/>
      <c r="C33" s="42"/>
      <c r="D33" s="42"/>
      <c r="E33" s="42"/>
      <c r="F33" s="42"/>
      <c r="G33" s="42"/>
      <c r="N33"/>
      <c r="O33"/>
    </row>
    <row r="34" spans="1:15" s="9" customFormat="1" x14ac:dyDescent="0.3">
      <c r="A34" s="14"/>
      <c r="B34" s="14"/>
      <c r="C34" s="42"/>
      <c r="D34" s="42"/>
      <c r="E34" s="42"/>
      <c r="F34" s="42"/>
      <c r="G34" s="42"/>
      <c r="N34"/>
      <c r="O34"/>
    </row>
    <row r="35" spans="1:15" s="9" customFormat="1" x14ac:dyDescent="0.3">
      <c r="A35" s="14"/>
      <c r="B35" s="14"/>
      <c r="C35" s="42"/>
      <c r="D35" s="42"/>
      <c r="E35" s="42"/>
      <c r="F35" s="42"/>
      <c r="G35" s="42"/>
      <c r="N35"/>
      <c r="O35"/>
    </row>
    <row r="36" spans="1:15" s="9" customFormat="1" x14ac:dyDescent="0.3">
      <c r="A36" s="14"/>
      <c r="B36" s="14"/>
      <c r="C36" s="42"/>
      <c r="D36" s="42"/>
      <c r="E36" s="42"/>
      <c r="F36" s="42"/>
      <c r="G36" s="42"/>
      <c r="N36"/>
      <c r="O36"/>
    </row>
    <row r="37" spans="1:15" s="9" customFormat="1" x14ac:dyDescent="0.3">
      <c r="A37" s="14"/>
      <c r="B37" s="14"/>
      <c r="C37" s="42"/>
      <c r="D37" s="42"/>
      <c r="E37" s="42"/>
      <c r="F37" s="42"/>
      <c r="G37" s="42"/>
      <c r="N37"/>
      <c r="O37"/>
    </row>
    <row r="38" spans="1:15" s="9" customFormat="1" x14ac:dyDescent="0.3">
      <c r="A38" s="14"/>
      <c r="B38" s="14"/>
      <c r="C38" s="42"/>
      <c r="D38" s="42"/>
      <c r="E38" s="42"/>
      <c r="F38" s="42"/>
      <c r="G38" s="42"/>
      <c r="N38"/>
      <c r="O38"/>
    </row>
    <row r="39" spans="1:15" s="9" customFormat="1" x14ac:dyDescent="0.3">
      <c r="A39" s="14"/>
      <c r="B39" s="14"/>
      <c r="C39" s="42"/>
      <c r="D39" s="42"/>
      <c r="E39" s="42"/>
      <c r="F39" s="42"/>
      <c r="G39" s="42"/>
      <c r="N39"/>
      <c r="O39"/>
    </row>
    <row r="40" spans="1:15" s="9" customFormat="1" x14ac:dyDescent="0.3">
      <c r="A40" s="14"/>
      <c r="B40" s="14"/>
      <c r="C40" s="42"/>
      <c r="D40" s="42"/>
      <c r="E40" s="42"/>
      <c r="F40" s="42"/>
      <c r="G40" s="42"/>
      <c r="N40"/>
      <c r="O40"/>
    </row>
    <row r="41" spans="1:15" s="9" customFormat="1" x14ac:dyDescent="0.3">
      <c r="A41" s="14"/>
      <c r="B41" s="14"/>
      <c r="C41" s="42"/>
      <c r="D41" s="42"/>
      <c r="E41" s="42"/>
      <c r="F41" s="42"/>
      <c r="G41" s="42"/>
      <c r="N41"/>
      <c r="O41"/>
    </row>
    <row r="42" spans="1:15" s="9" customFormat="1" x14ac:dyDescent="0.3">
      <c r="A42" s="14"/>
      <c r="B42" s="14"/>
      <c r="C42" s="42"/>
      <c r="D42" s="42"/>
      <c r="E42" s="42"/>
      <c r="F42" s="42"/>
      <c r="G42" s="42"/>
      <c r="N42"/>
      <c r="O42"/>
    </row>
    <row r="43" spans="1:15" s="9" customFormat="1" x14ac:dyDescent="0.3">
      <c r="A43" s="14"/>
      <c r="B43" s="14"/>
      <c r="C43" s="42"/>
      <c r="D43" s="42"/>
      <c r="E43" s="42"/>
      <c r="F43" s="42"/>
      <c r="G43" s="42"/>
      <c r="N43"/>
      <c r="O43"/>
    </row>
    <row r="44" spans="1:15" s="9" customFormat="1" x14ac:dyDescent="0.3">
      <c r="A44" s="14"/>
      <c r="B44" s="14"/>
      <c r="C44" s="42"/>
      <c r="D44" s="42"/>
      <c r="E44" s="42"/>
      <c r="F44" s="42"/>
      <c r="G44" s="42"/>
      <c r="N44"/>
      <c r="O44"/>
    </row>
    <row r="45" spans="1:15" s="9" customFormat="1" x14ac:dyDescent="0.3">
      <c r="A45" s="14"/>
      <c r="B45" s="14"/>
      <c r="C45" s="42"/>
      <c r="D45" s="42"/>
      <c r="E45" s="42"/>
      <c r="F45" s="42"/>
      <c r="G45" s="42"/>
      <c r="N45"/>
      <c r="O45"/>
    </row>
    <row r="46" spans="1:15" s="9" customFormat="1" x14ac:dyDescent="0.3">
      <c r="A46" s="14"/>
      <c r="B46" s="14"/>
      <c r="C46" s="42"/>
      <c r="D46" s="42"/>
      <c r="E46" s="42"/>
      <c r="F46" s="42"/>
      <c r="G46" s="42"/>
      <c r="N46"/>
      <c r="O46"/>
    </row>
    <row r="47" spans="1:15" s="9" customFormat="1" x14ac:dyDescent="0.3">
      <c r="A47" s="14"/>
      <c r="B47" s="14"/>
      <c r="C47" s="42"/>
      <c r="D47" s="42"/>
      <c r="E47" s="42"/>
      <c r="F47" s="42"/>
      <c r="G47" s="42"/>
      <c r="N47"/>
      <c r="O47"/>
    </row>
    <row r="48" spans="1:15" s="9" customFormat="1" x14ac:dyDescent="0.3">
      <c r="A48" s="14"/>
      <c r="B48" s="14"/>
      <c r="C48" s="42"/>
      <c r="D48" s="42"/>
      <c r="E48" s="42"/>
      <c r="F48" s="42"/>
      <c r="G48" s="42"/>
      <c r="N48"/>
      <c r="O48"/>
    </row>
    <row r="49" spans="1:15" s="9" customFormat="1" x14ac:dyDescent="0.3">
      <c r="A49" s="14"/>
      <c r="B49" s="14"/>
      <c r="C49" s="42"/>
      <c r="D49" s="42"/>
      <c r="E49" s="42"/>
      <c r="F49" s="42"/>
      <c r="G49" s="42"/>
      <c r="N49"/>
      <c r="O49"/>
    </row>
    <row r="50" spans="1:15" s="9" customFormat="1" x14ac:dyDescent="0.3">
      <c r="A50" s="14"/>
      <c r="B50" s="14"/>
      <c r="C50" s="42"/>
      <c r="D50" s="42"/>
      <c r="E50" s="42"/>
      <c r="F50" s="42"/>
      <c r="G50" s="42"/>
      <c r="N50"/>
      <c r="O50"/>
    </row>
    <row r="51" spans="1:15" s="9" customFormat="1" x14ac:dyDescent="0.3">
      <c r="A51" s="14"/>
      <c r="B51" s="14"/>
      <c r="C51" s="42"/>
      <c r="D51" s="42"/>
      <c r="E51" s="42"/>
      <c r="F51" s="42"/>
      <c r="G51" s="42"/>
      <c r="N51"/>
      <c r="O51"/>
    </row>
    <row r="52" spans="1:15" s="9" customFormat="1" x14ac:dyDescent="0.3">
      <c r="A52" s="14"/>
      <c r="B52" s="14"/>
      <c r="C52" s="42"/>
      <c r="D52" s="42"/>
      <c r="E52" s="42"/>
      <c r="F52" s="42"/>
      <c r="G52" s="42"/>
      <c r="N52"/>
      <c r="O52"/>
    </row>
    <row r="53" spans="1:15" s="9" customFormat="1" x14ac:dyDescent="0.3">
      <c r="A53" s="14"/>
      <c r="B53" s="14"/>
      <c r="C53" s="42"/>
      <c r="D53" s="42"/>
      <c r="E53" s="42"/>
      <c r="F53" s="42"/>
      <c r="G53" s="42"/>
      <c r="N53"/>
      <c r="O53"/>
    </row>
    <row r="54" spans="1:15" s="9" customFormat="1" x14ac:dyDescent="0.3">
      <c r="A54" s="14"/>
      <c r="B54" s="14"/>
      <c r="C54" s="42"/>
      <c r="D54" s="42"/>
      <c r="E54" s="42"/>
      <c r="F54" s="42"/>
      <c r="G54" s="42"/>
      <c r="N54"/>
      <c r="O54"/>
    </row>
    <row r="55" spans="1:15" s="9" customFormat="1" x14ac:dyDescent="0.3">
      <c r="A55" s="14"/>
      <c r="B55" s="14"/>
      <c r="C55" s="42"/>
      <c r="D55" s="42"/>
      <c r="E55" s="42"/>
      <c r="F55" s="42"/>
      <c r="G55" s="42"/>
      <c r="N55"/>
      <c r="O55"/>
    </row>
    <row r="56" spans="1:15" s="9" customFormat="1" x14ac:dyDescent="0.3">
      <c r="A56" s="14"/>
      <c r="B56" s="14"/>
      <c r="C56" s="42"/>
      <c r="D56" s="42"/>
      <c r="E56" s="42"/>
      <c r="F56" s="42"/>
      <c r="G56" s="42"/>
      <c r="N56"/>
      <c r="O56"/>
    </row>
    <row r="57" spans="1:15" s="9" customFormat="1" x14ac:dyDescent="0.3">
      <c r="A57" s="14"/>
      <c r="B57" s="14"/>
      <c r="C57" s="42"/>
      <c r="D57" s="42"/>
      <c r="E57" s="42"/>
      <c r="F57" s="42"/>
      <c r="G57" s="42"/>
      <c r="N57"/>
      <c r="O57"/>
    </row>
    <row r="58" spans="1:15" s="9" customFormat="1" x14ac:dyDescent="0.3">
      <c r="A58" s="14"/>
      <c r="B58" s="14"/>
      <c r="C58" s="42"/>
      <c r="D58" s="42"/>
      <c r="E58" s="42"/>
      <c r="F58" s="42"/>
      <c r="G58" s="42"/>
      <c r="N58"/>
      <c r="O58"/>
    </row>
    <row r="59" spans="1:15" s="9" customFormat="1" x14ac:dyDescent="0.3">
      <c r="A59" s="14"/>
      <c r="B59" s="14"/>
      <c r="C59" s="42"/>
      <c r="D59" s="42"/>
      <c r="E59" s="42"/>
      <c r="F59" s="42"/>
      <c r="G59" s="42"/>
      <c r="N59"/>
      <c r="O59"/>
    </row>
    <row r="60" spans="1:15" s="9" customFormat="1" x14ac:dyDescent="0.3">
      <c r="A60" s="14"/>
      <c r="B60" s="14"/>
      <c r="C60" s="42"/>
      <c r="D60" s="42"/>
      <c r="E60" s="42"/>
      <c r="F60" s="42"/>
      <c r="G60" s="42"/>
      <c r="N60"/>
      <c r="O60"/>
    </row>
    <row r="61" spans="1:15" s="9" customFormat="1" x14ac:dyDescent="0.3">
      <c r="A61" s="14"/>
      <c r="B61" s="14"/>
      <c r="C61" s="42"/>
      <c r="D61" s="42"/>
      <c r="E61" s="42"/>
      <c r="F61" s="42"/>
      <c r="G61" s="42"/>
      <c r="N61"/>
      <c r="O61"/>
    </row>
    <row r="62" spans="1:15" s="9" customFormat="1" x14ac:dyDescent="0.3">
      <c r="A62" s="14"/>
      <c r="B62" s="14"/>
      <c r="C62" s="42"/>
      <c r="D62" s="42"/>
      <c r="E62" s="42"/>
      <c r="F62" s="42"/>
      <c r="G62" s="42"/>
      <c r="N62"/>
      <c r="O62"/>
    </row>
    <row r="63" spans="1:15" s="9" customFormat="1" x14ac:dyDescent="0.3">
      <c r="A63" s="14"/>
      <c r="B63" s="14"/>
      <c r="C63" s="42"/>
      <c r="D63" s="42"/>
      <c r="E63" s="42"/>
      <c r="F63" s="42"/>
      <c r="G63" s="42"/>
      <c r="N63"/>
      <c r="O63"/>
    </row>
    <row r="64" spans="1:15" s="9" customFormat="1" x14ac:dyDescent="0.3">
      <c r="A64" s="14"/>
      <c r="B64" s="14"/>
      <c r="C64" s="42"/>
      <c r="D64" s="42"/>
      <c r="E64" s="42"/>
      <c r="F64" s="42"/>
      <c r="G64" s="42"/>
      <c r="N64"/>
      <c r="O64"/>
    </row>
    <row r="65" spans="1:15" s="9" customFormat="1" x14ac:dyDescent="0.3">
      <c r="A65" s="14"/>
      <c r="B65" s="14"/>
      <c r="C65" s="42"/>
      <c r="D65" s="42"/>
      <c r="E65" s="42"/>
      <c r="F65" s="42"/>
      <c r="G65" s="42"/>
      <c r="N65"/>
      <c r="O65"/>
    </row>
    <row r="66" spans="1:15" s="9" customFormat="1" x14ac:dyDescent="0.3">
      <c r="A66" s="14"/>
      <c r="B66" s="14"/>
      <c r="C66" s="42"/>
      <c r="D66" s="42"/>
      <c r="E66" s="42"/>
      <c r="F66" s="42"/>
      <c r="G66" s="42"/>
      <c r="N66"/>
      <c r="O66"/>
    </row>
    <row r="67" spans="1:15" s="9" customFormat="1" x14ac:dyDescent="0.3">
      <c r="A67" s="14"/>
      <c r="B67" s="14"/>
      <c r="C67" s="42"/>
      <c r="D67" s="42"/>
      <c r="E67" s="42"/>
      <c r="F67" s="42"/>
      <c r="G67" s="42"/>
      <c r="N67"/>
      <c r="O67"/>
    </row>
    <row r="68" spans="1:15" s="9" customFormat="1" x14ac:dyDescent="0.3">
      <c r="A68" s="14"/>
      <c r="B68" s="14"/>
      <c r="C68" s="42"/>
      <c r="D68" s="42"/>
      <c r="E68" s="42"/>
      <c r="F68" s="42"/>
      <c r="G68" s="42"/>
      <c r="N68"/>
      <c r="O68"/>
    </row>
    <row r="69" spans="1:15" s="9" customFormat="1" x14ac:dyDescent="0.3">
      <c r="A69" s="14"/>
      <c r="B69" s="14"/>
      <c r="C69" s="42"/>
      <c r="D69" s="42"/>
      <c r="E69" s="42"/>
      <c r="F69" s="42"/>
      <c r="G69" s="42"/>
      <c r="N69"/>
      <c r="O69"/>
    </row>
    <row r="70" spans="1:15" s="9" customFormat="1" x14ac:dyDescent="0.3">
      <c r="A70" s="14"/>
      <c r="B70" s="14"/>
      <c r="C70" s="42"/>
      <c r="D70" s="42"/>
      <c r="E70" s="42"/>
      <c r="F70" s="42"/>
      <c r="G70" s="42"/>
      <c r="N70"/>
      <c r="O70"/>
    </row>
    <row r="71" spans="1:15" s="9" customFormat="1" x14ac:dyDescent="0.3">
      <c r="A71" s="14"/>
      <c r="B71" s="14"/>
      <c r="C71" s="42"/>
      <c r="D71" s="42"/>
      <c r="E71" s="42"/>
      <c r="F71" s="42"/>
      <c r="G71" s="42"/>
      <c r="N71"/>
      <c r="O71"/>
    </row>
    <row r="72" spans="1:15" s="9" customFormat="1" x14ac:dyDescent="0.3">
      <c r="A72" s="14"/>
      <c r="B72" s="14"/>
      <c r="C72" s="42"/>
      <c r="D72" s="42"/>
      <c r="E72" s="42"/>
      <c r="F72" s="42"/>
      <c r="G72" s="42"/>
      <c r="N72"/>
      <c r="O72"/>
    </row>
    <row r="73" spans="1:15" s="9" customFormat="1" x14ac:dyDescent="0.3">
      <c r="A73" s="14"/>
      <c r="B73" s="14"/>
      <c r="C73" s="42"/>
      <c r="D73" s="42"/>
      <c r="E73" s="42"/>
      <c r="F73" s="42"/>
      <c r="G73" s="42"/>
      <c r="N73"/>
      <c r="O73"/>
    </row>
    <row r="74" spans="1:15" s="9" customFormat="1" x14ac:dyDescent="0.3">
      <c r="A74" s="14"/>
      <c r="B74" s="14"/>
      <c r="C74" s="42"/>
      <c r="D74" s="42"/>
      <c r="E74" s="42"/>
      <c r="F74" s="42"/>
      <c r="G74" s="42"/>
      <c r="N74"/>
      <c r="O74"/>
    </row>
    <row r="75" spans="1:15" s="9" customFormat="1" x14ac:dyDescent="0.3">
      <c r="A75" s="14"/>
      <c r="B75" s="14"/>
      <c r="C75" s="42"/>
      <c r="D75" s="42"/>
      <c r="E75" s="42"/>
      <c r="F75" s="42"/>
      <c r="G75" s="42"/>
      <c r="N75"/>
      <c r="O75"/>
    </row>
    <row r="76" spans="1:15" s="9" customFormat="1" x14ac:dyDescent="0.3">
      <c r="A76" s="14"/>
      <c r="B76" s="14"/>
      <c r="C76" s="42"/>
      <c r="D76" s="42"/>
      <c r="E76" s="42"/>
      <c r="F76" s="42"/>
      <c r="G76" s="42"/>
      <c r="N76"/>
      <c r="O76"/>
    </row>
    <row r="77" spans="1:15" s="9" customFormat="1" x14ac:dyDescent="0.3">
      <c r="A77" s="14"/>
      <c r="B77" s="14"/>
      <c r="C77" s="42"/>
      <c r="D77" s="42"/>
      <c r="E77" s="42"/>
      <c r="F77" s="42"/>
      <c r="G77" s="42"/>
      <c r="N77"/>
      <c r="O77"/>
    </row>
    <row r="78" spans="1:15" s="9" customFormat="1" x14ac:dyDescent="0.3">
      <c r="A78" s="14"/>
      <c r="B78" s="14"/>
      <c r="C78" s="42"/>
      <c r="D78" s="42"/>
      <c r="E78" s="42"/>
      <c r="F78" s="42"/>
      <c r="G78" s="42"/>
      <c r="N78"/>
      <c r="O78"/>
    </row>
    <row r="79" spans="1:15" s="9" customFormat="1" x14ac:dyDescent="0.3">
      <c r="A79" s="14"/>
      <c r="B79" s="14"/>
      <c r="C79" s="42"/>
      <c r="D79" s="42"/>
      <c r="E79" s="42"/>
      <c r="F79" s="42"/>
      <c r="G79" s="42"/>
      <c r="N79"/>
      <c r="O79"/>
    </row>
    <row r="80" spans="1:15" s="9" customFormat="1" x14ac:dyDescent="0.3">
      <c r="A80" s="14"/>
      <c r="B80" s="14"/>
      <c r="C80" s="42"/>
      <c r="D80" s="42"/>
      <c r="E80" s="42"/>
      <c r="F80" s="42"/>
      <c r="G80" s="42"/>
      <c r="N80"/>
      <c r="O80"/>
    </row>
    <row r="81" spans="1:15" s="9" customFormat="1" x14ac:dyDescent="0.3">
      <c r="A81" s="14"/>
      <c r="B81" s="14"/>
      <c r="C81" s="42"/>
      <c r="D81" s="42"/>
      <c r="E81" s="42"/>
      <c r="F81" s="42"/>
      <c r="G81" s="42"/>
      <c r="N81"/>
      <c r="O81"/>
    </row>
    <row r="82" spans="1:15" s="9" customFormat="1" x14ac:dyDescent="0.3">
      <c r="A82" s="14"/>
      <c r="B82" s="14"/>
      <c r="C82" s="42"/>
      <c r="D82" s="42"/>
      <c r="E82" s="42"/>
      <c r="F82" s="42"/>
      <c r="G82" s="42"/>
      <c r="N82"/>
      <c r="O82"/>
    </row>
    <row r="83" spans="1:15" s="9" customFormat="1" x14ac:dyDescent="0.3">
      <c r="A83" s="14"/>
      <c r="B83" s="14"/>
      <c r="C83" s="42"/>
      <c r="D83" s="42"/>
      <c r="E83" s="42"/>
      <c r="F83" s="42"/>
      <c r="G83" s="42"/>
      <c r="N83"/>
      <c r="O83"/>
    </row>
    <row r="84" spans="1:15" s="9" customFormat="1" x14ac:dyDescent="0.3">
      <c r="A84" s="14"/>
      <c r="B84" s="14"/>
      <c r="C84" s="42"/>
      <c r="D84" s="42"/>
      <c r="E84" s="42"/>
      <c r="F84" s="42"/>
      <c r="G84" s="42"/>
      <c r="N84"/>
      <c r="O84"/>
    </row>
    <row r="85" spans="1:15" s="9" customFormat="1" x14ac:dyDescent="0.3">
      <c r="A85" s="14"/>
      <c r="B85" s="14"/>
      <c r="C85" s="42"/>
      <c r="D85" s="42"/>
      <c r="E85" s="42"/>
      <c r="F85" s="42"/>
      <c r="G85" s="42"/>
      <c r="N85"/>
      <c r="O85"/>
    </row>
    <row r="86" spans="1:15" s="9" customFormat="1" x14ac:dyDescent="0.3">
      <c r="A86" s="14"/>
      <c r="B86" s="14"/>
      <c r="C86" s="42"/>
      <c r="D86" s="42"/>
      <c r="E86" s="42"/>
      <c r="F86" s="42"/>
      <c r="G86" s="42"/>
      <c r="N86"/>
      <c r="O86"/>
    </row>
    <row r="87" spans="1:15" s="9" customFormat="1" x14ac:dyDescent="0.3">
      <c r="A87" s="14"/>
      <c r="B87" s="14"/>
      <c r="C87" s="42"/>
      <c r="D87" s="42"/>
      <c r="E87" s="42"/>
      <c r="F87" s="42"/>
      <c r="G87" s="42"/>
      <c r="N87"/>
      <c r="O87"/>
    </row>
    <row r="88" spans="1:15" s="9" customFormat="1" x14ac:dyDescent="0.3">
      <c r="A88" s="14"/>
      <c r="B88" s="14"/>
      <c r="C88" s="42"/>
      <c r="D88" s="42"/>
      <c r="E88" s="42"/>
      <c r="F88" s="42"/>
      <c r="G88" s="42"/>
      <c r="N88"/>
      <c r="O88"/>
    </row>
    <row r="89" spans="1:15" s="9" customFormat="1" x14ac:dyDescent="0.3">
      <c r="A89" s="14"/>
      <c r="B89" s="14"/>
      <c r="C89" s="42"/>
      <c r="D89" s="42"/>
      <c r="E89" s="42"/>
      <c r="F89" s="42"/>
      <c r="G89" s="42"/>
      <c r="N89"/>
      <c r="O89"/>
    </row>
    <row r="90" spans="1:15" s="9" customFormat="1" x14ac:dyDescent="0.3">
      <c r="A90" s="14"/>
      <c r="B90" s="14"/>
      <c r="C90" s="42"/>
      <c r="D90" s="42"/>
      <c r="E90" s="42"/>
      <c r="F90" s="42"/>
      <c r="G90" s="42"/>
      <c r="N90"/>
      <c r="O90"/>
    </row>
    <row r="91" spans="1:15" s="9" customFormat="1" x14ac:dyDescent="0.3">
      <c r="A91" s="14"/>
      <c r="B91" s="14"/>
      <c r="C91" s="42"/>
      <c r="D91" s="42"/>
      <c r="E91" s="42"/>
      <c r="F91" s="42"/>
      <c r="G91" s="42"/>
      <c r="N91"/>
      <c r="O91"/>
    </row>
    <row r="92" spans="1:15" s="9" customFormat="1" x14ac:dyDescent="0.3">
      <c r="A92" s="14"/>
      <c r="B92" s="14"/>
      <c r="C92" s="42"/>
      <c r="D92" s="42"/>
      <c r="E92" s="42"/>
      <c r="F92" s="42"/>
      <c r="G92" s="42"/>
      <c r="N92"/>
      <c r="O92"/>
    </row>
    <row r="93" spans="1:15" s="9" customFormat="1" x14ac:dyDescent="0.3">
      <c r="A93" s="14"/>
      <c r="B93" s="14"/>
      <c r="C93" s="42"/>
      <c r="D93" s="42"/>
      <c r="E93" s="42"/>
      <c r="F93" s="42"/>
      <c r="G93" s="42"/>
      <c r="N93"/>
      <c r="O93"/>
    </row>
    <row r="94" spans="1:15" s="9" customFormat="1" x14ac:dyDescent="0.3">
      <c r="A94" s="14"/>
      <c r="B94" s="14"/>
      <c r="C94" s="42"/>
      <c r="D94" s="42"/>
      <c r="E94" s="42"/>
      <c r="F94" s="42"/>
      <c r="G94" s="42"/>
      <c r="N94"/>
      <c r="O94"/>
    </row>
  </sheetData>
  <mergeCells count="2">
    <mergeCell ref="B9:G9"/>
    <mergeCell ref="B10:G10"/>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91C2E-FE34-4A51-869A-7EAD1E40C870}">
  <sheetPr codeName="Sheet9">
    <tabColor rgb="FF037784"/>
    <pageSetUpPr fitToPage="1"/>
  </sheetPr>
  <dimension ref="A1:N94"/>
  <sheetViews>
    <sheetView zoomScaleNormal="100" zoomScaleSheetLayoutView="160" workbookViewId="0">
      <pane ySplit="3" topLeftCell="A4" activePane="bottomLeft" state="frozen"/>
      <selection activeCell="I28" sqref="I28"/>
      <selection pane="bottomLeft" activeCell="I28" sqref="I28"/>
    </sheetView>
  </sheetViews>
  <sheetFormatPr defaultRowHeight="14.4" x14ac:dyDescent="0.3"/>
  <cols>
    <col min="1" max="1" width="9.109375" style="54"/>
    <col min="2" max="2" width="45.6640625" style="54" customWidth="1"/>
    <col min="3" max="7" width="13.6640625" style="24" customWidth="1"/>
    <col min="8" max="8" width="45.109375" customWidth="1"/>
  </cols>
  <sheetData>
    <row r="1" spans="1:14" s="54" customFormat="1" ht="20.399999999999999" customHeight="1" x14ac:dyDescent="0.25">
      <c r="A1" s="14"/>
      <c r="B1" s="50" t="s">
        <v>25</v>
      </c>
      <c r="C1" s="75"/>
      <c r="D1" s="75"/>
      <c r="E1" s="75"/>
      <c r="F1" s="75"/>
      <c r="G1" s="76"/>
      <c r="H1" s="14"/>
      <c r="I1" s="14"/>
      <c r="J1" s="14"/>
      <c r="K1" s="14"/>
      <c r="L1" s="14"/>
      <c r="M1" s="14"/>
    </row>
    <row r="2" spans="1:14" s="54" customFormat="1" ht="10.8" x14ac:dyDescent="0.25">
      <c r="A2" s="14"/>
      <c r="B2" s="447" t="s">
        <v>26</v>
      </c>
      <c r="C2" s="448"/>
      <c r="D2" s="448"/>
      <c r="E2" s="448"/>
      <c r="F2" s="448"/>
      <c r="G2" s="449"/>
      <c r="H2" s="14"/>
      <c r="I2" s="14"/>
      <c r="J2" s="14"/>
      <c r="K2" s="14"/>
      <c r="L2" s="14"/>
      <c r="M2" s="14"/>
    </row>
    <row r="3" spans="1:14" s="54" customFormat="1" ht="10.8" x14ac:dyDescent="0.25">
      <c r="A3" s="14"/>
      <c r="B3" s="52"/>
      <c r="C3" s="168">
        <v>2016</v>
      </c>
      <c r="D3" s="168">
        <v>2017</v>
      </c>
      <c r="E3" s="168">
        <v>2018</v>
      </c>
      <c r="F3" s="168">
        <v>2019</v>
      </c>
      <c r="G3" s="169">
        <v>2020</v>
      </c>
      <c r="H3" s="14"/>
      <c r="I3" s="14"/>
      <c r="J3" s="14"/>
      <c r="K3" s="14"/>
      <c r="L3" s="14"/>
      <c r="M3" s="14"/>
    </row>
    <row r="4" spans="1:14" s="54" customFormat="1" ht="15.75" customHeight="1" x14ac:dyDescent="0.25">
      <c r="A4" s="14"/>
      <c r="B4" s="53" t="s">
        <v>109</v>
      </c>
      <c r="C4" s="436"/>
      <c r="D4" s="436"/>
      <c r="E4" s="436"/>
      <c r="F4" s="436"/>
      <c r="G4" s="437"/>
      <c r="H4" s="268"/>
      <c r="I4" s="14"/>
      <c r="J4" s="14"/>
      <c r="K4" s="14"/>
      <c r="L4" s="14"/>
      <c r="M4" s="14"/>
      <c r="N4" s="11"/>
    </row>
    <row r="5" spans="1:14" s="54" customFormat="1" ht="13.5" customHeight="1" x14ac:dyDescent="0.25">
      <c r="A5" s="14"/>
      <c r="B5" s="62" t="s">
        <v>110</v>
      </c>
      <c r="C5" s="183">
        <v>304</v>
      </c>
      <c r="D5" s="183">
        <v>298</v>
      </c>
      <c r="E5" s="183">
        <v>324</v>
      </c>
      <c r="F5" s="183">
        <v>309</v>
      </c>
      <c r="G5" s="184">
        <v>259</v>
      </c>
      <c r="H5" s="268"/>
      <c r="I5" s="14"/>
      <c r="J5" s="14"/>
      <c r="K5" s="14"/>
      <c r="L5" s="14"/>
      <c r="M5" s="14"/>
      <c r="N5" s="11"/>
    </row>
    <row r="6" spans="1:14" s="54" customFormat="1" ht="13.5" customHeight="1" x14ac:dyDescent="0.25">
      <c r="A6" s="14"/>
      <c r="B6" s="62" t="s">
        <v>111</v>
      </c>
      <c r="C6" s="322">
        <v>191</v>
      </c>
      <c r="D6" s="322">
        <v>154</v>
      </c>
      <c r="E6" s="322">
        <v>371</v>
      </c>
      <c r="F6" s="322">
        <v>445</v>
      </c>
      <c r="G6" s="323">
        <v>349</v>
      </c>
      <c r="H6" s="321"/>
      <c r="I6" s="14"/>
      <c r="J6" s="14"/>
      <c r="K6" s="14"/>
      <c r="L6" s="14"/>
      <c r="M6" s="14"/>
      <c r="N6" s="11"/>
    </row>
    <row r="7" spans="1:14" s="54" customFormat="1" ht="13.5" customHeight="1" x14ac:dyDescent="0.25">
      <c r="A7" s="14"/>
      <c r="B7" s="501" t="s">
        <v>112</v>
      </c>
      <c r="C7" s="502">
        <v>0.56999999999999995</v>
      </c>
      <c r="D7" s="502">
        <v>0.50570000000000004</v>
      </c>
      <c r="E7" s="502">
        <v>0.58730000000000004</v>
      </c>
      <c r="F7" s="502">
        <v>0.53200000000000003</v>
      </c>
      <c r="G7" s="503">
        <v>0.62949999999999995</v>
      </c>
      <c r="H7" s="321"/>
      <c r="I7" s="14"/>
      <c r="J7" s="14"/>
      <c r="K7" s="14"/>
      <c r="L7" s="14"/>
      <c r="M7" s="14"/>
      <c r="N7" s="11"/>
    </row>
    <row r="8" spans="1:14" s="54" customFormat="1" ht="15.75" customHeight="1" x14ac:dyDescent="0.25">
      <c r="A8" s="14"/>
      <c r="B8" s="4" t="s">
        <v>113</v>
      </c>
      <c r="C8" s="324"/>
      <c r="D8" s="324"/>
      <c r="E8" s="324"/>
      <c r="F8" s="324"/>
      <c r="G8" s="325"/>
      <c r="H8" s="321"/>
      <c r="I8" s="14"/>
      <c r="J8" s="14"/>
      <c r="K8" s="14"/>
      <c r="L8" s="14"/>
      <c r="M8" s="14"/>
      <c r="N8" s="11"/>
    </row>
    <row r="9" spans="1:14" s="56" customFormat="1" ht="13.5" customHeight="1" x14ac:dyDescent="0.25">
      <c r="A9" s="131"/>
      <c r="B9" s="60" t="s">
        <v>114</v>
      </c>
      <c r="C9" s="458"/>
      <c r="D9" s="458"/>
      <c r="E9" s="458"/>
      <c r="F9" s="458"/>
      <c r="G9" s="283"/>
      <c r="H9" s="125"/>
      <c r="I9" s="131"/>
      <c r="J9" s="131"/>
      <c r="K9" s="131"/>
      <c r="L9" s="131"/>
      <c r="M9" s="131"/>
    </row>
    <row r="10" spans="1:14" s="56" customFormat="1" ht="13.5" customHeight="1" x14ac:dyDescent="0.25">
      <c r="A10" s="131"/>
      <c r="B10" s="61" t="s">
        <v>115</v>
      </c>
      <c r="C10" s="308">
        <v>57.975226999999997</v>
      </c>
      <c r="D10" s="308">
        <v>64.244118400000005</v>
      </c>
      <c r="E10" s="308">
        <v>74.58587999999996</v>
      </c>
      <c r="F10" s="308">
        <v>92.08583923999997</v>
      </c>
      <c r="G10" s="309">
        <v>61.307735000000001</v>
      </c>
      <c r="H10" s="125"/>
      <c r="I10" s="131"/>
      <c r="J10" s="131"/>
      <c r="K10" s="131"/>
      <c r="L10" s="131"/>
      <c r="M10" s="131"/>
    </row>
    <row r="11" spans="1:14" s="54" customFormat="1" ht="13.5" customHeight="1" x14ac:dyDescent="0.25">
      <c r="A11" s="14"/>
      <c r="B11" s="61" t="s">
        <v>116</v>
      </c>
      <c r="C11" s="308">
        <v>58.7</v>
      </c>
      <c r="D11" s="308">
        <v>55.9</v>
      </c>
      <c r="E11" s="308">
        <v>58.9</v>
      </c>
      <c r="F11" s="308">
        <v>77.7</v>
      </c>
      <c r="G11" s="309">
        <v>52.7</v>
      </c>
      <c r="H11" s="125"/>
      <c r="I11" s="14"/>
      <c r="J11" s="14"/>
      <c r="K11" s="14"/>
      <c r="L11" s="14"/>
      <c r="M11" s="14"/>
    </row>
    <row r="12" spans="1:14" s="54" customFormat="1" ht="13.5" customHeight="1" x14ac:dyDescent="0.25">
      <c r="A12" s="14"/>
      <c r="B12" s="61" t="s">
        <v>117</v>
      </c>
      <c r="C12" s="308">
        <v>4.3</v>
      </c>
      <c r="D12" s="308">
        <v>2.8</v>
      </c>
      <c r="E12" s="308">
        <v>4.3</v>
      </c>
      <c r="F12" s="308">
        <v>4</v>
      </c>
      <c r="G12" s="309">
        <v>16.100000000000001</v>
      </c>
      <c r="H12" s="125"/>
      <c r="I12" s="14"/>
      <c r="J12" s="14"/>
      <c r="K12" s="14"/>
      <c r="L12" s="14"/>
      <c r="M12" s="14"/>
    </row>
    <row r="13" spans="1:14" s="54" customFormat="1" ht="13.5" customHeight="1" x14ac:dyDescent="0.25">
      <c r="A13" s="14"/>
      <c r="B13" s="61" t="s">
        <v>1037</v>
      </c>
      <c r="C13" s="308">
        <v>55</v>
      </c>
      <c r="D13" s="308">
        <v>44.6</v>
      </c>
      <c r="E13" s="308">
        <v>41.9</v>
      </c>
      <c r="F13" s="308">
        <v>61.4</v>
      </c>
      <c r="G13" s="309">
        <v>25</v>
      </c>
      <c r="H13" s="125"/>
      <c r="I13" s="14"/>
      <c r="J13" s="14"/>
      <c r="K13" s="14"/>
      <c r="L13" s="14"/>
      <c r="M13" s="14"/>
    </row>
    <row r="14" spans="1:14" s="54" customFormat="1" ht="13.5" customHeight="1" x14ac:dyDescent="0.25">
      <c r="A14" s="14"/>
      <c r="B14" s="63" t="s">
        <v>118</v>
      </c>
      <c r="C14" s="326">
        <f>C10+C11+C12+C13</f>
        <v>175.97522700000002</v>
      </c>
      <c r="D14" s="326">
        <f>D10+D11+D12+D13</f>
        <v>167.5441184</v>
      </c>
      <c r="E14" s="326">
        <f>E10+E11+E12+E13</f>
        <v>179.68587999999997</v>
      </c>
      <c r="F14" s="326">
        <f>F10+F11+F12+F13</f>
        <v>235.18583923999998</v>
      </c>
      <c r="G14" s="327">
        <f>G10+G11+G12+G13</f>
        <v>155.10773499999999</v>
      </c>
      <c r="H14" s="321"/>
      <c r="I14" s="14"/>
      <c r="J14" s="14"/>
      <c r="K14" s="14"/>
      <c r="L14" s="14"/>
      <c r="M14" s="14"/>
      <c r="N14" s="11"/>
    </row>
    <row r="15" spans="1:14" s="56" customFormat="1" ht="13.5" customHeight="1" x14ac:dyDescent="0.25">
      <c r="A15" s="131"/>
      <c r="B15" s="60" t="s">
        <v>119</v>
      </c>
      <c r="C15" s="459"/>
      <c r="D15" s="459"/>
      <c r="E15" s="459"/>
      <c r="F15" s="459"/>
      <c r="G15" s="328"/>
      <c r="H15" s="125"/>
      <c r="I15" s="131"/>
      <c r="J15" s="131"/>
      <c r="K15" s="131"/>
      <c r="L15" s="131"/>
      <c r="M15" s="131"/>
    </row>
    <row r="16" spans="1:14" s="56" customFormat="1" ht="13.5" customHeight="1" x14ac:dyDescent="0.25">
      <c r="A16" s="131"/>
      <c r="B16" s="61" t="s">
        <v>115</v>
      </c>
      <c r="C16" s="308">
        <v>37.158117000000004</v>
      </c>
      <c r="D16" s="308">
        <v>27.809763</v>
      </c>
      <c r="E16" s="308">
        <v>48.083181000000003</v>
      </c>
      <c r="F16" s="308">
        <v>51.412273999999996</v>
      </c>
      <c r="G16" s="309">
        <v>52.675684800000013</v>
      </c>
      <c r="H16" s="125"/>
      <c r="I16" s="131"/>
      <c r="J16" s="131"/>
      <c r="K16" s="131"/>
      <c r="L16" s="131"/>
      <c r="M16" s="131"/>
    </row>
    <row r="17" spans="1:14" s="54" customFormat="1" ht="13.5" customHeight="1" x14ac:dyDescent="0.25">
      <c r="A17" s="14"/>
      <c r="B17" s="61" t="s">
        <v>116</v>
      </c>
      <c r="C17" s="308">
        <v>35.4</v>
      </c>
      <c r="D17" s="308">
        <v>28.9</v>
      </c>
      <c r="E17" s="308">
        <v>27.3</v>
      </c>
      <c r="F17" s="308">
        <v>26.6</v>
      </c>
      <c r="G17" s="309">
        <v>4</v>
      </c>
      <c r="H17" s="125"/>
      <c r="I17" s="14"/>
      <c r="J17" s="14"/>
      <c r="K17" s="14"/>
      <c r="L17" s="14"/>
      <c r="M17" s="14"/>
    </row>
    <row r="18" spans="1:14" s="54" customFormat="1" ht="13.5" customHeight="1" x14ac:dyDescent="0.25">
      <c r="A18" s="14"/>
      <c r="B18" s="61" t="s">
        <v>1038</v>
      </c>
      <c r="C18" s="308">
        <v>0.4</v>
      </c>
      <c r="D18" s="308">
        <v>0.2</v>
      </c>
      <c r="E18" s="308">
        <v>0</v>
      </c>
      <c r="F18" s="308">
        <v>0</v>
      </c>
      <c r="G18" s="309">
        <v>0</v>
      </c>
      <c r="H18" s="125"/>
      <c r="I18" s="14"/>
      <c r="J18" s="14"/>
      <c r="K18" s="14"/>
      <c r="L18" s="14"/>
      <c r="M18" s="14"/>
    </row>
    <row r="19" spans="1:14" s="54" customFormat="1" ht="13.5" customHeight="1" x14ac:dyDescent="0.25">
      <c r="A19" s="14"/>
      <c r="B19" s="61" t="s">
        <v>120</v>
      </c>
      <c r="C19" s="308">
        <v>27.5</v>
      </c>
      <c r="D19" s="308">
        <v>20.2</v>
      </c>
      <c r="E19" s="308">
        <v>22.6</v>
      </c>
      <c r="F19" s="308">
        <v>25.7</v>
      </c>
      <c r="G19" s="309">
        <v>17.5</v>
      </c>
      <c r="H19" s="125"/>
      <c r="I19" s="14"/>
      <c r="J19" s="14"/>
      <c r="K19" s="14"/>
      <c r="L19" s="14"/>
      <c r="M19" s="14"/>
    </row>
    <row r="20" spans="1:14" s="54" customFormat="1" ht="13.5" customHeight="1" x14ac:dyDescent="0.25">
      <c r="A20" s="14"/>
      <c r="B20" s="63" t="s">
        <v>121</v>
      </c>
      <c r="C20" s="326">
        <f>C16+C17+C18+C19</f>
        <v>100.45811700000002</v>
      </c>
      <c r="D20" s="326">
        <f>D16+D17+D18+D19</f>
        <v>77.109763000000001</v>
      </c>
      <c r="E20" s="326">
        <f>E16+E17+E18+E19</f>
        <v>97.983181000000002</v>
      </c>
      <c r="F20" s="326">
        <f>F16+F17+F18+F19</f>
        <v>103.71227399999999</v>
      </c>
      <c r="G20" s="327">
        <f>G16+G17+G18+G19</f>
        <v>74.175684800000013</v>
      </c>
      <c r="H20" s="321"/>
      <c r="I20" s="14"/>
      <c r="J20" s="14"/>
      <c r="K20" s="14"/>
      <c r="L20" s="14"/>
      <c r="M20" s="14"/>
      <c r="N20" s="11"/>
    </row>
    <row r="21" spans="1:14" s="56" customFormat="1" ht="5.0999999999999996" customHeight="1" x14ac:dyDescent="0.25">
      <c r="A21" s="131"/>
      <c r="B21" s="64"/>
      <c r="C21" s="329"/>
      <c r="D21" s="329"/>
      <c r="E21" s="329"/>
      <c r="F21" s="329"/>
      <c r="G21" s="330"/>
      <c r="H21" s="125"/>
      <c r="I21" s="131"/>
      <c r="J21" s="131"/>
      <c r="K21" s="131"/>
      <c r="L21" s="131"/>
      <c r="M21" s="131"/>
    </row>
    <row r="22" spans="1:14" s="54" customFormat="1" ht="13.5" customHeight="1" x14ac:dyDescent="0.25">
      <c r="A22" s="14"/>
      <c r="B22" s="77" t="s">
        <v>122</v>
      </c>
      <c r="C22" s="326">
        <f>C20+C14</f>
        <v>276.43334400000003</v>
      </c>
      <c r="D22" s="326">
        <f>D20+D14</f>
        <v>244.65388139999999</v>
      </c>
      <c r="E22" s="326">
        <f>E20+E14</f>
        <v>277.66906099999994</v>
      </c>
      <c r="F22" s="326">
        <f>F20+F14</f>
        <v>338.89811323999999</v>
      </c>
      <c r="G22" s="327">
        <f>G20+G14</f>
        <v>229.28341979999999</v>
      </c>
      <c r="H22" s="321"/>
      <c r="I22" s="14"/>
      <c r="J22" s="14"/>
      <c r="K22" s="14"/>
      <c r="L22" s="14"/>
      <c r="M22" s="14"/>
      <c r="N22" s="11"/>
    </row>
    <row r="23" spans="1:14" s="54" customFormat="1" ht="13.5" customHeight="1" x14ac:dyDescent="0.25">
      <c r="A23" s="14"/>
      <c r="B23" s="452" t="s">
        <v>123</v>
      </c>
      <c r="C23" s="332">
        <f>(C10+C16)/C22</f>
        <v>0.34414569032598319</v>
      </c>
      <c r="D23" s="332">
        <f>(D10+D16)/D22</f>
        <v>0.37626168394808884</v>
      </c>
      <c r="E23" s="332">
        <f>(E10+E16)/E22</f>
        <v>0.4417815242296656</v>
      </c>
      <c r="F23" s="332">
        <f>(F10+F16)/F22</f>
        <v>0.42342553007480993</v>
      </c>
      <c r="G23" s="333">
        <f>(G10+G16)/G22</f>
        <v>0.49712892410373938</v>
      </c>
      <c r="H23" s="125"/>
      <c r="I23" s="14"/>
      <c r="J23" s="14"/>
      <c r="K23" s="14"/>
      <c r="L23" s="14"/>
      <c r="M23" s="14"/>
    </row>
    <row r="24" spans="1:14" s="54" customFormat="1" ht="8.1" customHeight="1" x14ac:dyDescent="0.25">
      <c r="A24" s="14"/>
      <c r="B24" s="94"/>
      <c r="C24" s="132"/>
      <c r="D24" s="132"/>
      <c r="E24" s="132"/>
      <c r="F24" s="132"/>
      <c r="G24" s="132"/>
      <c r="H24" s="14"/>
      <c r="I24" s="14"/>
      <c r="J24" s="14"/>
      <c r="K24" s="14"/>
      <c r="L24" s="14"/>
      <c r="M24" s="14"/>
    </row>
    <row r="25" spans="1:14" s="54" customFormat="1" ht="27" customHeight="1" x14ac:dyDescent="0.25">
      <c r="A25" s="14"/>
      <c r="B25" s="587" t="s">
        <v>703</v>
      </c>
      <c r="C25" s="587"/>
      <c r="D25" s="587"/>
      <c r="E25" s="587"/>
      <c r="F25" s="587"/>
      <c r="G25" s="587"/>
      <c r="H25" s="266"/>
      <c r="I25" s="14"/>
      <c r="J25" s="14"/>
      <c r="K25" s="14"/>
      <c r="L25" s="14"/>
      <c r="M25" s="14"/>
    </row>
    <row r="26" spans="1:14" s="54" customFormat="1" ht="10.8" x14ac:dyDescent="0.25">
      <c r="A26" s="14"/>
      <c r="B26" s="133"/>
      <c r="C26" s="134"/>
      <c r="D26" s="134"/>
      <c r="E26" s="134"/>
      <c r="F26" s="134"/>
      <c r="G26" s="134"/>
      <c r="H26" s="14"/>
      <c r="I26" s="14"/>
      <c r="J26" s="14"/>
      <c r="K26" s="14"/>
      <c r="L26" s="14"/>
      <c r="M26" s="14"/>
    </row>
    <row r="27" spans="1:14" x14ac:dyDescent="0.3">
      <c r="A27" s="14"/>
      <c r="B27" s="14"/>
      <c r="C27" s="42"/>
      <c r="D27" s="42"/>
      <c r="E27" s="42"/>
      <c r="F27" s="42"/>
      <c r="G27" s="42"/>
      <c r="H27" s="9"/>
      <c r="I27" s="9"/>
      <c r="J27" s="9"/>
      <c r="K27" s="9"/>
      <c r="L27" s="9"/>
      <c r="M27" s="9"/>
    </row>
    <row r="28" spans="1:14" x14ac:dyDescent="0.3">
      <c r="A28" s="14"/>
      <c r="B28" s="14"/>
      <c r="C28" s="42"/>
      <c r="D28" s="42"/>
      <c r="E28" s="42"/>
      <c r="F28" s="42"/>
      <c r="G28" s="42"/>
      <c r="H28" s="9"/>
      <c r="I28" s="9"/>
      <c r="J28" s="9"/>
      <c r="K28" s="9"/>
      <c r="L28" s="9"/>
      <c r="M28" s="9"/>
    </row>
    <row r="29" spans="1:14" x14ac:dyDescent="0.3">
      <c r="A29" s="14"/>
      <c r="B29" s="14"/>
      <c r="C29" s="42"/>
      <c r="D29" s="42"/>
      <c r="E29" s="42"/>
      <c r="F29" s="42"/>
      <c r="G29" s="42"/>
      <c r="H29" s="9"/>
      <c r="I29" s="9"/>
      <c r="J29" s="9"/>
      <c r="K29" s="9"/>
      <c r="L29" s="9"/>
      <c r="M29" s="9"/>
    </row>
    <row r="30" spans="1:14" x14ac:dyDescent="0.3">
      <c r="A30" s="14"/>
      <c r="B30" s="14"/>
      <c r="C30" s="42"/>
      <c r="D30" s="42"/>
      <c r="E30" s="42"/>
      <c r="F30" s="42"/>
      <c r="G30" s="42"/>
      <c r="H30" s="9"/>
      <c r="I30" s="9"/>
      <c r="J30" s="9"/>
      <c r="K30" s="9"/>
      <c r="L30" s="9"/>
      <c r="M30" s="9"/>
    </row>
    <row r="31" spans="1:14" x14ac:dyDescent="0.3">
      <c r="A31" s="14"/>
      <c r="B31" s="14"/>
      <c r="C31" s="42"/>
      <c r="D31" s="42"/>
      <c r="E31" s="42"/>
      <c r="F31" s="42"/>
      <c r="G31" s="42"/>
      <c r="H31" s="9"/>
      <c r="I31" s="9"/>
      <c r="J31" s="9"/>
      <c r="K31" s="9"/>
      <c r="L31" s="9"/>
      <c r="M31" s="9"/>
    </row>
    <row r="32" spans="1:14"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sheetData>
  <mergeCells count="1">
    <mergeCell ref="B25:G25"/>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0F6A2-438F-4626-8FA4-0DBCAA4EB48D}">
  <sheetPr codeName="Sheet13">
    <tabColor rgb="FF46263D"/>
    <pageSetUpPr fitToPage="1"/>
  </sheetPr>
  <dimension ref="A1:Z97"/>
  <sheetViews>
    <sheetView zoomScale="130" zoomScaleNormal="130" workbookViewId="0">
      <pane ySplit="4" topLeftCell="A5" activePane="bottomLeft" state="frozen"/>
      <selection activeCell="I28" sqref="I28"/>
      <selection pane="bottomLeft" activeCell="I28" sqref="I28"/>
    </sheetView>
  </sheetViews>
  <sheetFormatPr defaultColWidth="9.109375" defaultRowHeight="10.8" x14ac:dyDescent="0.25"/>
  <cols>
    <col min="1" max="1" width="9.109375" style="54" customWidth="1"/>
    <col min="2" max="2" width="45.6640625" style="54" customWidth="1"/>
    <col min="3" max="7" width="13.6640625" style="54" customWidth="1"/>
    <col min="8" max="9" width="9.109375" style="54"/>
    <col min="10" max="10" width="12" style="54" bestFit="1" customWidth="1"/>
    <col min="11" max="11" width="9.88671875" style="54" bestFit="1" customWidth="1"/>
    <col min="12" max="12" width="10.6640625" style="54" bestFit="1" customWidth="1"/>
    <col min="13" max="13" width="9.109375" style="54"/>
    <col min="14" max="14" width="14.33203125" style="54" bestFit="1" customWidth="1"/>
    <col min="15" max="15" width="12.88671875" style="54" bestFit="1" customWidth="1"/>
    <col min="16" max="16" width="14.33203125" style="54" bestFit="1" customWidth="1"/>
    <col min="17" max="16384" width="9.109375" style="54"/>
  </cols>
  <sheetData>
    <row r="1" spans="1:26" ht="20.399999999999999" customHeight="1" x14ac:dyDescent="0.3">
      <c r="A1" s="14"/>
      <c r="B1" s="50" t="s">
        <v>25</v>
      </c>
      <c r="C1" s="51"/>
      <c r="D1" s="51"/>
      <c r="E1" s="51"/>
      <c r="F1" s="51"/>
      <c r="G1" s="2"/>
      <c r="H1" s="14"/>
      <c r="I1" s="9"/>
      <c r="J1" s="9"/>
      <c r="K1" s="14"/>
      <c r="L1" s="14"/>
      <c r="M1" s="14"/>
      <c r="N1" s="14"/>
      <c r="O1" s="14"/>
      <c r="P1" s="14"/>
      <c r="Q1" s="14"/>
      <c r="R1" s="14"/>
      <c r="S1" s="14"/>
      <c r="T1" s="14"/>
      <c r="U1" s="14"/>
      <c r="V1" s="14"/>
      <c r="W1" s="14"/>
      <c r="X1" s="14"/>
      <c r="Y1" s="14"/>
      <c r="Z1" s="14"/>
    </row>
    <row r="2" spans="1:26" ht="13.5" customHeight="1" x14ac:dyDescent="0.3">
      <c r="A2" s="14"/>
      <c r="B2" s="447" t="s">
        <v>128</v>
      </c>
      <c r="C2" s="450"/>
      <c r="D2" s="450"/>
      <c r="E2" s="450"/>
      <c r="F2" s="450"/>
      <c r="G2" s="97"/>
      <c r="H2" s="14"/>
      <c r="I2" s="9"/>
      <c r="J2" s="9"/>
      <c r="K2" s="14"/>
      <c r="L2" s="14"/>
      <c r="M2" s="14"/>
      <c r="N2" s="14"/>
      <c r="O2" s="14"/>
      <c r="P2" s="14"/>
      <c r="Q2" s="14"/>
      <c r="R2" s="14"/>
      <c r="S2" s="14"/>
      <c r="T2" s="14"/>
      <c r="U2" s="14"/>
      <c r="V2" s="14"/>
      <c r="W2" s="14"/>
      <c r="X2" s="14"/>
      <c r="Y2" s="14"/>
      <c r="Z2" s="14"/>
    </row>
    <row r="3" spans="1:26" ht="14.4" x14ac:dyDescent="0.3">
      <c r="A3" s="14"/>
      <c r="B3" s="52"/>
      <c r="C3" s="168">
        <v>2016</v>
      </c>
      <c r="D3" s="168">
        <v>2017</v>
      </c>
      <c r="E3" s="168">
        <v>2018</v>
      </c>
      <c r="F3" s="168">
        <v>2019</v>
      </c>
      <c r="G3" s="169">
        <v>2020</v>
      </c>
      <c r="H3" s="14"/>
      <c r="I3" s="9"/>
      <c r="J3" s="9"/>
      <c r="K3" s="14"/>
      <c r="L3" s="14"/>
      <c r="M3" s="14"/>
      <c r="N3" s="14"/>
      <c r="O3" s="14"/>
      <c r="P3" s="14"/>
      <c r="Q3" s="14"/>
      <c r="R3" s="14"/>
      <c r="S3" s="14"/>
      <c r="T3" s="14"/>
      <c r="U3" s="14"/>
      <c r="V3" s="14"/>
      <c r="W3" s="14"/>
      <c r="X3" s="14"/>
      <c r="Y3" s="14"/>
      <c r="Z3" s="14"/>
    </row>
    <row r="4" spans="1:26" ht="15.75" customHeight="1" x14ac:dyDescent="0.3">
      <c r="A4" s="14"/>
      <c r="B4" s="4" t="s">
        <v>731</v>
      </c>
      <c r="C4" s="5"/>
      <c r="D4" s="5"/>
      <c r="E4" s="5"/>
      <c r="F4" s="5"/>
      <c r="G4" s="6"/>
      <c r="H4" s="14"/>
      <c r="I4" s="9"/>
      <c r="J4" s="9"/>
      <c r="K4" s="14"/>
      <c r="L4" s="14"/>
      <c r="M4" s="14"/>
      <c r="N4" s="14"/>
      <c r="O4" s="14"/>
      <c r="P4" s="14"/>
      <c r="Q4" s="14"/>
      <c r="R4" s="14"/>
      <c r="S4" s="14"/>
      <c r="T4" s="14"/>
      <c r="U4" s="14"/>
      <c r="V4" s="14"/>
      <c r="W4" s="14"/>
      <c r="X4" s="14"/>
      <c r="Y4" s="14"/>
      <c r="Z4" s="14"/>
    </row>
    <row r="5" spans="1:26" s="56" customFormat="1" ht="13.5" customHeight="1" x14ac:dyDescent="0.3">
      <c r="A5" s="9"/>
      <c r="B5" s="59" t="s">
        <v>133</v>
      </c>
      <c r="C5" s="257">
        <v>459</v>
      </c>
      <c r="D5" s="257">
        <v>433</v>
      </c>
      <c r="E5" s="257">
        <v>466</v>
      </c>
      <c r="F5" s="257">
        <v>528</v>
      </c>
      <c r="G5" s="272">
        <v>418</v>
      </c>
      <c r="H5" s="300"/>
      <c r="I5" s="131"/>
      <c r="J5" s="131"/>
      <c r="K5" s="131"/>
      <c r="L5" s="131"/>
      <c r="M5" s="131"/>
      <c r="N5" s="131"/>
      <c r="O5" s="131"/>
      <c r="P5" s="131"/>
      <c r="Q5" s="131"/>
      <c r="R5" s="131"/>
      <c r="S5" s="131"/>
      <c r="T5" s="131"/>
      <c r="U5" s="131"/>
      <c r="V5" s="131"/>
      <c r="W5" s="131"/>
      <c r="X5" s="131"/>
      <c r="Y5" s="131"/>
      <c r="Z5" s="131"/>
    </row>
    <row r="6" spans="1:26" s="56" customFormat="1" ht="13.5" customHeight="1" x14ac:dyDescent="0.3">
      <c r="A6" s="9"/>
      <c r="B6" s="61" t="s">
        <v>734</v>
      </c>
      <c r="C6" s="204">
        <v>0.13200000000000001</v>
      </c>
      <c r="D6" s="204">
        <v>0.22800000000000001</v>
      </c>
      <c r="E6" s="204">
        <v>0.107</v>
      </c>
      <c r="F6" s="204">
        <v>0.107</v>
      </c>
      <c r="G6" s="205">
        <v>6.7000000000000004E-2</v>
      </c>
      <c r="H6" s="137"/>
      <c r="I6" s="131"/>
      <c r="J6" s="131"/>
      <c r="K6" s="131"/>
      <c r="L6" s="131"/>
      <c r="M6" s="131"/>
      <c r="N6" s="131"/>
      <c r="O6" s="131"/>
      <c r="P6" s="131"/>
      <c r="Q6" s="131"/>
      <c r="R6" s="131"/>
      <c r="S6" s="131"/>
      <c r="T6" s="131"/>
      <c r="U6" s="131"/>
      <c r="V6" s="131"/>
      <c r="W6" s="131"/>
      <c r="X6" s="131"/>
      <c r="Y6" s="131"/>
      <c r="Z6" s="131"/>
    </row>
    <row r="7" spans="1:26" s="56" customFormat="1" x14ac:dyDescent="0.25">
      <c r="A7" s="131"/>
      <c r="B7" s="65"/>
      <c r="C7" s="273"/>
      <c r="D7" s="274"/>
      <c r="E7" s="274"/>
      <c r="F7" s="274"/>
      <c r="G7" s="275"/>
      <c r="H7" s="131"/>
      <c r="I7" s="131"/>
      <c r="J7" s="131"/>
      <c r="K7" s="131"/>
      <c r="L7" s="131"/>
      <c r="M7" s="131"/>
      <c r="N7" s="131"/>
      <c r="O7" s="131"/>
      <c r="P7" s="131"/>
      <c r="Q7" s="131"/>
      <c r="R7" s="131"/>
      <c r="S7" s="131"/>
      <c r="T7" s="131"/>
      <c r="U7" s="131"/>
      <c r="V7" s="131"/>
      <c r="W7" s="131"/>
      <c r="X7" s="131"/>
      <c r="Y7" s="131"/>
      <c r="Z7" s="131"/>
    </row>
    <row r="8" spans="1:26" ht="13.5" customHeight="1" x14ac:dyDescent="0.25">
      <c r="A8" s="46"/>
      <c r="B8" s="60" t="s">
        <v>136</v>
      </c>
      <c r="C8" s="276"/>
      <c r="D8" s="276"/>
      <c r="E8" s="276"/>
      <c r="F8" s="276"/>
      <c r="G8" s="277"/>
      <c r="H8" s="14"/>
      <c r="I8" s="14"/>
      <c r="J8" s="14"/>
      <c r="K8" s="14"/>
      <c r="L8" s="14"/>
      <c r="M8" s="14"/>
      <c r="N8" s="14"/>
      <c r="O8" s="14"/>
      <c r="P8" s="14"/>
      <c r="Q8" s="14"/>
      <c r="R8" s="14"/>
      <c r="S8" s="14"/>
      <c r="T8" s="14"/>
      <c r="U8" s="14"/>
      <c r="V8" s="14"/>
      <c r="W8" s="14"/>
      <c r="X8" s="14"/>
      <c r="Y8" s="14"/>
      <c r="Z8" s="14"/>
    </row>
    <row r="9" spans="1:26" ht="13.5" customHeight="1" x14ac:dyDescent="0.3">
      <c r="A9" s="9"/>
      <c r="B9" s="61" t="s">
        <v>134</v>
      </c>
      <c r="C9" s="278">
        <v>5</v>
      </c>
      <c r="D9" s="278">
        <v>3</v>
      </c>
      <c r="E9" s="278">
        <v>1</v>
      </c>
      <c r="F9" s="278">
        <v>1</v>
      </c>
      <c r="G9" s="279">
        <v>2</v>
      </c>
      <c r="H9" s="128"/>
      <c r="I9" s="14"/>
      <c r="J9" s="14"/>
      <c r="K9" s="14"/>
      <c r="L9" s="14"/>
      <c r="M9" s="14"/>
      <c r="N9" s="14"/>
      <c r="O9" s="14"/>
      <c r="P9" s="14"/>
      <c r="Q9" s="14"/>
      <c r="R9" s="14"/>
      <c r="S9" s="14"/>
      <c r="T9" s="14"/>
      <c r="U9" s="14"/>
      <c r="V9" s="14"/>
      <c r="W9" s="14"/>
      <c r="X9" s="14"/>
      <c r="Y9" s="14"/>
      <c r="Z9" s="14"/>
    </row>
    <row r="10" spans="1:26" ht="13.5" customHeight="1" x14ac:dyDescent="0.3">
      <c r="A10" s="9"/>
      <c r="B10" s="61" t="s">
        <v>135</v>
      </c>
      <c r="C10" s="278">
        <v>1</v>
      </c>
      <c r="D10" s="278">
        <v>2</v>
      </c>
      <c r="E10" s="278">
        <v>0</v>
      </c>
      <c r="F10" s="278">
        <v>2</v>
      </c>
      <c r="G10" s="279">
        <v>3</v>
      </c>
      <c r="H10" s="128"/>
      <c r="I10" s="14"/>
      <c r="J10" s="14"/>
      <c r="K10" s="14"/>
      <c r="L10" s="14"/>
      <c r="M10" s="14"/>
      <c r="N10" s="14"/>
      <c r="O10" s="14"/>
      <c r="P10" s="14"/>
      <c r="Q10" s="14"/>
      <c r="R10" s="14"/>
      <c r="S10" s="14"/>
      <c r="T10" s="14"/>
      <c r="U10" s="14"/>
      <c r="V10" s="14"/>
      <c r="W10" s="14"/>
      <c r="X10" s="14"/>
      <c r="Y10" s="14"/>
      <c r="Z10" s="14"/>
    </row>
    <row r="11" spans="1:26" ht="13.5" customHeight="1" x14ac:dyDescent="0.3">
      <c r="A11" s="9"/>
      <c r="B11" s="63" t="s">
        <v>718</v>
      </c>
      <c r="C11" s="280">
        <v>6</v>
      </c>
      <c r="D11" s="280">
        <v>5</v>
      </c>
      <c r="E11" s="280">
        <v>1</v>
      </c>
      <c r="F11" s="280">
        <v>3</v>
      </c>
      <c r="G11" s="281">
        <v>5</v>
      </c>
      <c r="H11" s="128"/>
      <c r="I11" s="14"/>
      <c r="J11" s="14"/>
      <c r="K11" s="14"/>
      <c r="L11" s="14"/>
      <c r="M11" s="14"/>
      <c r="N11" s="14"/>
      <c r="O11" s="14"/>
      <c r="P11" s="14"/>
      <c r="Q11" s="14"/>
      <c r="R11" s="14"/>
      <c r="S11" s="14"/>
      <c r="T11" s="14"/>
      <c r="U11" s="14"/>
      <c r="V11" s="14"/>
      <c r="W11" s="14"/>
      <c r="X11" s="14"/>
      <c r="Y11" s="14"/>
      <c r="Z11" s="14"/>
    </row>
    <row r="12" spans="1:26" s="56" customFormat="1" x14ac:dyDescent="0.25">
      <c r="A12" s="131"/>
      <c r="B12" s="65"/>
      <c r="C12" s="273"/>
      <c r="D12" s="274"/>
      <c r="E12" s="274"/>
      <c r="F12" s="274"/>
      <c r="G12" s="275"/>
      <c r="H12" s="131"/>
      <c r="I12" s="131"/>
      <c r="J12" s="131"/>
      <c r="K12" s="131"/>
      <c r="L12" s="131"/>
      <c r="M12" s="131"/>
      <c r="N12" s="131"/>
      <c r="O12" s="131"/>
      <c r="P12" s="131"/>
      <c r="Q12" s="131"/>
      <c r="R12" s="131"/>
      <c r="S12" s="131"/>
      <c r="T12" s="131"/>
      <c r="U12" s="131"/>
      <c r="V12" s="131"/>
      <c r="W12" s="131"/>
      <c r="X12" s="131"/>
      <c r="Y12" s="131"/>
      <c r="Z12" s="131"/>
    </row>
    <row r="13" spans="1:26" ht="13.5" customHeight="1" x14ac:dyDescent="0.25">
      <c r="A13" s="46"/>
      <c r="B13" s="60" t="s">
        <v>735</v>
      </c>
      <c r="C13" s="282"/>
      <c r="D13" s="282"/>
      <c r="E13" s="282"/>
      <c r="F13" s="282"/>
      <c r="G13" s="283"/>
      <c r="H13" s="14"/>
      <c r="I13" s="14"/>
      <c r="J13" s="14"/>
      <c r="K13" s="14"/>
      <c r="L13" s="14"/>
      <c r="M13" s="14"/>
      <c r="N13" s="14"/>
      <c r="O13" s="14"/>
      <c r="P13" s="14"/>
      <c r="Q13" s="14"/>
      <c r="R13" s="14"/>
      <c r="S13" s="14"/>
      <c r="T13" s="14"/>
      <c r="U13" s="14"/>
      <c r="V13" s="14"/>
      <c r="W13" s="14"/>
      <c r="X13" s="14"/>
      <c r="Y13" s="14"/>
      <c r="Z13" s="14"/>
    </row>
    <row r="14" spans="1:26" ht="13.5" customHeight="1" x14ac:dyDescent="0.3">
      <c r="A14" s="9"/>
      <c r="B14" s="61" t="s">
        <v>134</v>
      </c>
      <c r="C14" s="238">
        <v>0.91</v>
      </c>
      <c r="D14" s="238">
        <v>0.92</v>
      </c>
      <c r="E14" s="238">
        <v>0.85</v>
      </c>
      <c r="F14" s="238">
        <v>0.85</v>
      </c>
      <c r="G14" s="239">
        <v>0.8</v>
      </c>
      <c r="H14" s="14"/>
      <c r="I14" s="14"/>
      <c r="J14" s="14"/>
      <c r="K14" s="14"/>
      <c r="L14" s="14"/>
      <c r="M14" s="14"/>
      <c r="N14" s="14"/>
      <c r="O14" s="14"/>
      <c r="P14" s="14"/>
      <c r="Q14" s="14"/>
      <c r="R14" s="14"/>
      <c r="S14" s="14"/>
      <c r="T14" s="14"/>
      <c r="U14" s="14"/>
      <c r="V14" s="14"/>
      <c r="W14" s="14"/>
      <c r="X14" s="14"/>
      <c r="Y14" s="14"/>
      <c r="Z14" s="14"/>
    </row>
    <row r="15" spans="1:26" ht="13.5" customHeight="1" x14ac:dyDescent="0.3">
      <c r="A15" s="9"/>
      <c r="B15" s="61" t="s">
        <v>135</v>
      </c>
      <c r="C15" s="238">
        <v>0.39</v>
      </c>
      <c r="D15" s="238">
        <v>0.47</v>
      </c>
      <c r="E15" s="238">
        <v>0.46</v>
      </c>
      <c r="F15" s="238">
        <v>0.56999999999999995</v>
      </c>
      <c r="G15" s="239">
        <v>0.5</v>
      </c>
      <c r="H15" s="14"/>
      <c r="I15" s="14"/>
      <c r="J15" s="14"/>
      <c r="K15" s="14"/>
      <c r="L15" s="14"/>
      <c r="M15" s="14"/>
      <c r="N15" s="14"/>
      <c r="O15" s="14"/>
      <c r="P15" s="14"/>
      <c r="Q15" s="14"/>
      <c r="R15" s="14"/>
      <c r="S15" s="14"/>
      <c r="T15" s="14"/>
      <c r="U15" s="14"/>
      <c r="V15" s="14"/>
      <c r="W15" s="14"/>
      <c r="X15" s="14"/>
      <c r="Y15" s="14"/>
      <c r="Z15" s="14"/>
    </row>
    <row r="16" spans="1:26" ht="13.5" customHeight="1" x14ac:dyDescent="0.3">
      <c r="A16" s="9"/>
      <c r="B16" s="63" t="s">
        <v>719</v>
      </c>
      <c r="C16" s="284">
        <v>0.71</v>
      </c>
      <c r="D16" s="284">
        <v>0.75</v>
      </c>
      <c r="E16" s="284">
        <v>0.71</v>
      </c>
      <c r="F16" s="284">
        <v>0.74</v>
      </c>
      <c r="G16" s="253">
        <v>0.69</v>
      </c>
      <c r="H16" s="128"/>
      <c r="I16" s="14"/>
      <c r="J16" s="14"/>
      <c r="K16" s="14"/>
      <c r="L16" s="14"/>
      <c r="M16" s="14"/>
      <c r="N16" s="14"/>
      <c r="O16" s="14"/>
      <c r="P16" s="14"/>
      <c r="Q16" s="14"/>
      <c r="R16" s="14"/>
      <c r="S16" s="14"/>
      <c r="T16" s="14"/>
      <c r="U16" s="14"/>
      <c r="V16" s="14"/>
      <c r="W16" s="14"/>
      <c r="X16" s="14"/>
      <c r="Y16" s="14"/>
      <c r="Z16" s="14"/>
    </row>
    <row r="17" spans="1:26" s="56" customFormat="1" x14ac:dyDescent="0.25">
      <c r="A17" s="131"/>
      <c r="B17" s="65" t="s">
        <v>736</v>
      </c>
      <c r="C17" s="273"/>
      <c r="D17" s="274"/>
      <c r="E17" s="274"/>
      <c r="F17" s="274"/>
      <c r="G17" s="275"/>
      <c r="H17" s="131"/>
      <c r="I17" s="131"/>
      <c r="J17" s="131"/>
      <c r="K17" s="131"/>
      <c r="L17" s="131"/>
      <c r="M17" s="131"/>
      <c r="N17" s="131"/>
      <c r="O17" s="131"/>
      <c r="P17" s="131"/>
      <c r="Q17" s="131"/>
      <c r="R17" s="131"/>
      <c r="S17" s="131"/>
      <c r="T17" s="131"/>
      <c r="U17" s="131"/>
      <c r="V17" s="131"/>
      <c r="W17" s="131"/>
      <c r="X17" s="131"/>
      <c r="Y17" s="131"/>
      <c r="Z17" s="131"/>
    </row>
    <row r="18" spans="1:26" ht="13.5" customHeight="1" x14ac:dyDescent="0.25">
      <c r="A18" s="46"/>
      <c r="B18" s="60" t="s">
        <v>737</v>
      </c>
      <c r="C18" s="282"/>
      <c r="D18" s="282"/>
      <c r="E18" s="282"/>
      <c r="F18" s="282"/>
      <c r="G18" s="283"/>
      <c r="H18" s="14"/>
      <c r="I18" s="14"/>
      <c r="J18" s="14"/>
      <c r="K18" s="14"/>
      <c r="L18" s="14"/>
      <c r="M18" s="14"/>
      <c r="N18" s="14"/>
      <c r="O18" s="14"/>
      <c r="P18" s="14"/>
      <c r="Q18" s="14"/>
      <c r="R18" s="14"/>
      <c r="S18" s="14"/>
      <c r="T18" s="14"/>
      <c r="U18" s="14"/>
      <c r="V18" s="14"/>
      <c r="W18" s="14"/>
      <c r="X18" s="14"/>
      <c r="Y18" s="14"/>
      <c r="Z18" s="14"/>
    </row>
    <row r="19" spans="1:26" ht="13.5" customHeight="1" x14ac:dyDescent="0.3">
      <c r="A19" s="9"/>
      <c r="B19" s="61" t="s">
        <v>134</v>
      </c>
      <c r="C19" s="285">
        <v>1.2E-2</v>
      </c>
      <c r="D19" s="285">
        <v>8.9999999999999993E-3</v>
      </c>
      <c r="E19" s="285">
        <v>2E-3</v>
      </c>
      <c r="F19" s="285">
        <v>2E-3</v>
      </c>
      <c r="G19" s="241">
        <v>5.0000000000000001E-3</v>
      </c>
      <c r="H19" s="14"/>
      <c r="I19" s="14"/>
      <c r="J19" s="14"/>
      <c r="K19" s="14"/>
      <c r="L19" s="14"/>
      <c r="M19" s="14"/>
      <c r="N19" s="14"/>
      <c r="O19" s="14"/>
      <c r="P19" s="14"/>
      <c r="Q19" s="14"/>
      <c r="R19" s="14"/>
      <c r="S19" s="14"/>
      <c r="T19" s="14"/>
      <c r="U19" s="14"/>
      <c r="V19" s="14"/>
      <c r="W19" s="14"/>
      <c r="X19" s="14"/>
      <c r="Y19" s="14"/>
      <c r="Z19" s="14"/>
    </row>
    <row r="20" spans="1:26" ht="13.5" customHeight="1" x14ac:dyDescent="0.3">
      <c r="A20" s="9"/>
      <c r="B20" s="61" t="s">
        <v>135</v>
      </c>
      <c r="C20" s="285">
        <v>4.0000000000000001E-3</v>
      </c>
      <c r="D20" s="285">
        <v>8.9999999999999993E-3</v>
      </c>
      <c r="E20" s="285">
        <v>0</v>
      </c>
      <c r="F20" s="285">
        <v>7.0000000000000001E-3</v>
      </c>
      <c r="G20" s="241">
        <v>1.4E-2</v>
      </c>
      <c r="H20" s="14"/>
      <c r="I20" s="14"/>
      <c r="J20" s="14"/>
      <c r="K20" s="340"/>
      <c r="L20" s="341"/>
      <c r="M20" s="14"/>
      <c r="N20" s="14"/>
      <c r="O20" s="14"/>
      <c r="P20" s="14"/>
      <c r="Q20" s="14"/>
      <c r="R20" s="14"/>
      <c r="S20" s="14"/>
      <c r="T20" s="14"/>
      <c r="U20" s="14"/>
      <c r="V20" s="14"/>
      <c r="W20" s="14"/>
      <c r="X20" s="14"/>
      <c r="Y20" s="14"/>
      <c r="Z20" s="14"/>
    </row>
    <row r="21" spans="1:26" ht="13.5" customHeight="1" x14ac:dyDescent="0.3">
      <c r="A21" s="9"/>
      <c r="B21" s="63" t="s">
        <v>719</v>
      </c>
      <c r="C21" s="286">
        <v>8.9999999999999993E-3</v>
      </c>
      <c r="D21" s="286">
        <v>8.9999999999999993E-3</v>
      </c>
      <c r="E21" s="286">
        <v>2E-3</v>
      </c>
      <c r="F21" s="286">
        <v>4.0000000000000001E-3</v>
      </c>
      <c r="G21" s="240">
        <v>8.0000000000000002E-3</v>
      </c>
      <c r="H21" s="128"/>
      <c r="I21" s="14"/>
      <c r="J21" s="340"/>
      <c r="K21" s="14"/>
      <c r="L21" s="341"/>
      <c r="M21" s="14"/>
      <c r="N21" s="14"/>
      <c r="O21" s="14"/>
      <c r="P21" s="14"/>
      <c r="Q21" s="14"/>
      <c r="R21" s="14"/>
      <c r="S21" s="14"/>
      <c r="T21" s="14"/>
      <c r="U21" s="14"/>
      <c r="V21" s="14"/>
      <c r="W21" s="14"/>
      <c r="X21" s="14"/>
      <c r="Y21" s="14"/>
      <c r="Z21" s="14"/>
    </row>
    <row r="22" spans="1:26" s="56" customFormat="1" x14ac:dyDescent="0.25">
      <c r="A22" s="131"/>
      <c r="B22" s="65"/>
      <c r="C22" s="273"/>
      <c r="D22" s="274"/>
      <c r="E22" s="274"/>
      <c r="F22" s="274"/>
      <c r="G22" s="275"/>
      <c r="H22" s="131"/>
      <c r="I22" s="131"/>
      <c r="J22" s="14"/>
      <c r="K22" s="14"/>
      <c r="L22" s="14"/>
      <c r="M22" s="131"/>
      <c r="N22" s="131"/>
      <c r="O22" s="131"/>
      <c r="P22" s="131"/>
      <c r="Q22" s="131"/>
      <c r="R22" s="131"/>
      <c r="S22" s="131"/>
      <c r="T22" s="131"/>
      <c r="U22" s="131"/>
      <c r="V22" s="131"/>
      <c r="W22" s="131"/>
      <c r="X22" s="131"/>
      <c r="Y22" s="131"/>
      <c r="Z22" s="131"/>
    </row>
    <row r="23" spans="1:26" ht="13.5" customHeight="1" x14ac:dyDescent="0.25">
      <c r="A23" s="46"/>
      <c r="B23" s="60" t="s">
        <v>740</v>
      </c>
      <c r="C23" s="282"/>
      <c r="D23" s="282"/>
      <c r="E23" s="282"/>
      <c r="F23" s="282"/>
      <c r="G23" s="283"/>
      <c r="H23" s="14"/>
      <c r="I23" s="14"/>
      <c r="J23" s="131"/>
      <c r="K23" s="131"/>
      <c r="L23" s="342"/>
      <c r="M23" s="14"/>
      <c r="N23" s="340"/>
      <c r="O23" s="14"/>
      <c r="P23" s="14"/>
      <c r="Q23" s="14"/>
      <c r="R23" s="14"/>
      <c r="S23" s="14"/>
      <c r="T23" s="14"/>
      <c r="U23" s="14"/>
      <c r="V23" s="14"/>
      <c r="W23" s="14"/>
      <c r="X23" s="14"/>
      <c r="Y23" s="14"/>
      <c r="Z23" s="14"/>
    </row>
    <row r="24" spans="1:26" ht="13.5" customHeight="1" x14ac:dyDescent="0.3">
      <c r="A24" s="9"/>
      <c r="B24" s="61" t="s">
        <v>134</v>
      </c>
      <c r="C24" s="238">
        <v>3.81</v>
      </c>
      <c r="D24" s="238">
        <v>4.03</v>
      </c>
      <c r="E24" s="238">
        <v>2.95</v>
      </c>
      <c r="F24" s="238">
        <v>2.64</v>
      </c>
      <c r="G24" s="239">
        <v>1.96</v>
      </c>
      <c r="H24" s="14"/>
      <c r="I24" s="14"/>
      <c r="J24" s="14"/>
      <c r="K24" s="340"/>
      <c r="L24" s="341"/>
      <c r="M24" s="14"/>
      <c r="N24" s="340"/>
      <c r="O24" s="340"/>
      <c r="P24" s="14"/>
      <c r="Q24" s="14"/>
      <c r="R24" s="14"/>
      <c r="S24" s="14"/>
      <c r="T24" s="14"/>
      <c r="U24" s="14"/>
      <c r="V24" s="14"/>
      <c r="W24" s="14"/>
      <c r="X24" s="14"/>
      <c r="Y24" s="14"/>
      <c r="Z24" s="14"/>
    </row>
    <row r="25" spans="1:26" ht="13.5" customHeight="1" x14ac:dyDescent="0.3">
      <c r="A25" s="9"/>
      <c r="B25" s="61" t="s">
        <v>135</v>
      </c>
      <c r="C25" s="238">
        <v>0.89768862011980777</v>
      </c>
      <c r="D25" s="238">
        <v>1</v>
      </c>
      <c r="E25" s="238">
        <v>1.47</v>
      </c>
      <c r="F25" s="238">
        <v>1.21</v>
      </c>
      <c r="G25" s="239">
        <v>0.99</v>
      </c>
      <c r="H25" s="46"/>
      <c r="I25" s="14"/>
      <c r="J25" s="340"/>
      <c r="K25" s="14"/>
      <c r="L25" s="341"/>
      <c r="M25" s="14"/>
      <c r="N25" s="340"/>
      <c r="O25" s="340"/>
      <c r="P25" s="14"/>
      <c r="Q25" s="14"/>
      <c r="R25" s="14"/>
      <c r="S25" s="14"/>
      <c r="T25" s="14"/>
      <c r="U25" s="14"/>
      <c r="V25" s="14"/>
      <c r="W25" s="14"/>
      <c r="X25" s="14"/>
      <c r="Y25" s="14"/>
      <c r="Z25" s="14"/>
    </row>
    <row r="26" spans="1:26" ht="13.5" customHeight="1" x14ac:dyDescent="0.3">
      <c r="A26" s="9"/>
      <c r="B26" s="63" t="s">
        <v>719</v>
      </c>
      <c r="C26" s="199">
        <v>2.72</v>
      </c>
      <c r="D26" s="199">
        <v>2.84</v>
      </c>
      <c r="E26" s="199">
        <v>2.41</v>
      </c>
      <c r="F26" s="199">
        <v>2.08</v>
      </c>
      <c r="G26" s="200">
        <v>1.61</v>
      </c>
      <c r="H26" s="128"/>
      <c r="I26" s="14"/>
      <c r="J26" s="14"/>
      <c r="K26" s="14"/>
      <c r="L26" s="14"/>
      <c r="M26" s="14"/>
      <c r="N26" s="14"/>
      <c r="O26" s="340"/>
      <c r="P26" s="14"/>
      <c r="Q26" s="14"/>
      <c r="R26" s="14"/>
      <c r="S26" s="14"/>
      <c r="T26" s="14"/>
      <c r="U26" s="14"/>
      <c r="V26" s="14"/>
      <c r="W26" s="14"/>
      <c r="X26" s="14"/>
      <c r="Y26" s="14"/>
      <c r="Z26" s="14"/>
    </row>
    <row r="27" spans="1:26" s="56" customFormat="1" x14ac:dyDescent="0.25">
      <c r="A27" s="131"/>
      <c r="B27" s="65"/>
      <c r="C27" s="150"/>
      <c r="D27" s="173"/>
      <c r="E27" s="173"/>
      <c r="F27" s="173"/>
      <c r="G27" s="174"/>
      <c r="H27" s="131"/>
      <c r="I27" s="131"/>
      <c r="J27" s="131"/>
      <c r="K27" s="131"/>
      <c r="L27" s="342"/>
      <c r="M27" s="131"/>
      <c r="N27" s="131"/>
      <c r="O27" s="131"/>
      <c r="P27" s="131"/>
      <c r="Q27" s="131"/>
      <c r="R27" s="131"/>
      <c r="S27" s="131"/>
      <c r="T27" s="131"/>
      <c r="U27" s="131"/>
      <c r="V27" s="131"/>
      <c r="W27" s="131"/>
      <c r="X27" s="131"/>
      <c r="Y27" s="131"/>
      <c r="Z27" s="131"/>
    </row>
    <row r="28" spans="1:26" ht="13.5" customHeight="1" x14ac:dyDescent="0.25">
      <c r="A28" s="46"/>
      <c r="B28" s="60" t="s">
        <v>741</v>
      </c>
      <c r="C28" s="143"/>
      <c r="D28" s="143"/>
      <c r="E28" s="143"/>
      <c r="F28" s="143"/>
      <c r="G28" s="144"/>
      <c r="H28" s="14"/>
      <c r="I28" s="14"/>
      <c r="J28" s="14"/>
      <c r="K28" s="14"/>
      <c r="L28" s="14"/>
      <c r="M28" s="14"/>
      <c r="N28" s="14"/>
      <c r="O28" s="14"/>
      <c r="P28" s="14"/>
      <c r="Q28" s="14"/>
      <c r="R28" s="14"/>
      <c r="S28" s="14"/>
      <c r="T28" s="14"/>
      <c r="U28" s="14"/>
      <c r="V28" s="14"/>
      <c r="W28" s="14"/>
      <c r="X28" s="14"/>
      <c r="Y28" s="14"/>
      <c r="Z28" s="14"/>
    </row>
    <row r="29" spans="1:26" ht="13.5" customHeight="1" x14ac:dyDescent="0.3">
      <c r="A29" s="9"/>
      <c r="B29" s="61" t="s">
        <v>134</v>
      </c>
      <c r="C29" s="175">
        <v>0.46</v>
      </c>
      <c r="D29" s="175">
        <v>0.46</v>
      </c>
      <c r="E29" s="175">
        <v>0.4</v>
      </c>
      <c r="F29" s="175">
        <v>0.38</v>
      </c>
      <c r="G29" s="176">
        <v>0.32</v>
      </c>
      <c r="H29" s="14"/>
      <c r="I29" s="14"/>
      <c r="J29" s="14"/>
      <c r="K29" s="14"/>
      <c r="L29" s="14"/>
      <c r="M29" s="14"/>
      <c r="N29" s="14"/>
      <c r="O29" s="14"/>
      <c r="P29" s="14"/>
      <c r="Q29" s="14"/>
      <c r="R29" s="14"/>
      <c r="S29" s="14"/>
      <c r="T29" s="14"/>
      <c r="U29" s="14"/>
      <c r="V29" s="14"/>
      <c r="W29" s="14"/>
      <c r="X29" s="14"/>
      <c r="Y29" s="14"/>
      <c r="Z29" s="14"/>
    </row>
    <row r="30" spans="1:26" ht="13.5" customHeight="1" x14ac:dyDescent="0.3">
      <c r="A30" s="9"/>
      <c r="B30" s="61" t="s">
        <v>135</v>
      </c>
      <c r="C30" s="175">
        <v>0.15</v>
      </c>
      <c r="D30" s="175">
        <v>0.2</v>
      </c>
      <c r="E30" s="175">
        <v>0.21</v>
      </c>
      <c r="F30" s="175">
        <v>0.25</v>
      </c>
      <c r="G30" s="176">
        <v>0.2</v>
      </c>
      <c r="H30" s="14"/>
      <c r="I30" s="14"/>
      <c r="J30" s="14"/>
      <c r="K30" s="14"/>
      <c r="L30" s="14"/>
      <c r="M30" s="14"/>
      <c r="N30" s="14"/>
      <c r="O30" s="14"/>
      <c r="P30" s="14"/>
      <c r="Q30" s="14"/>
      <c r="R30" s="14"/>
      <c r="S30" s="14"/>
      <c r="T30" s="14"/>
      <c r="U30" s="14"/>
      <c r="V30" s="14"/>
      <c r="W30" s="14"/>
      <c r="X30" s="14"/>
      <c r="Y30" s="14"/>
      <c r="Z30" s="14"/>
    </row>
    <row r="31" spans="1:26" ht="13.5" customHeight="1" x14ac:dyDescent="0.3">
      <c r="A31" s="9"/>
      <c r="B31" s="63" t="s">
        <v>719</v>
      </c>
      <c r="C31" s="199">
        <v>0.35</v>
      </c>
      <c r="D31" s="199">
        <v>0.36</v>
      </c>
      <c r="E31" s="199">
        <v>0.33</v>
      </c>
      <c r="F31" s="199">
        <v>0.33</v>
      </c>
      <c r="G31" s="200">
        <v>0.28000000000000003</v>
      </c>
      <c r="H31" s="128"/>
      <c r="I31" s="14"/>
      <c r="J31" s="14"/>
      <c r="K31" s="14"/>
      <c r="L31" s="14"/>
      <c r="M31" s="14"/>
      <c r="N31" s="14"/>
      <c r="O31" s="14"/>
      <c r="P31" s="14"/>
      <c r="Q31" s="14"/>
      <c r="R31" s="14"/>
      <c r="S31" s="14"/>
      <c r="T31" s="14"/>
      <c r="U31" s="14"/>
      <c r="V31" s="14"/>
      <c r="W31" s="14"/>
      <c r="X31" s="14"/>
      <c r="Y31" s="14"/>
      <c r="Z31" s="14"/>
    </row>
    <row r="32" spans="1:26" s="56" customFormat="1" x14ac:dyDescent="0.25">
      <c r="A32" s="131"/>
      <c r="B32" s="65"/>
      <c r="C32" s="177"/>
      <c r="D32" s="178"/>
      <c r="E32" s="178"/>
      <c r="F32" s="178"/>
      <c r="G32" s="179"/>
      <c r="H32" s="111"/>
      <c r="I32" s="131"/>
      <c r="J32" s="131"/>
      <c r="K32" s="131"/>
      <c r="L32" s="131"/>
      <c r="M32" s="131"/>
      <c r="N32" s="131"/>
      <c r="O32" s="131"/>
      <c r="P32" s="131"/>
      <c r="Q32" s="131"/>
      <c r="R32" s="131"/>
      <c r="S32" s="131"/>
      <c r="T32" s="131"/>
      <c r="U32" s="131"/>
      <c r="V32" s="131"/>
      <c r="W32" s="131"/>
      <c r="X32" s="131"/>
      <c r="Y32" s="131"/>
      <c r="Z32" s="131"/>
    </row>
    <row r="33" spans="1:26" ht="8.1" customHeight="1" x14ac:dyDescent="0.25">
      <c r="A33" s="14"/>
      <c r="B33" s="94"/>
      <c r="C33" s="58"/>
      <c r="D33" s="58"/>
      <c r="E33" s="58"/>
      <c r="F33" s="58"/>
      <c r="G33" s="58"/>
      <c r="H33" s="14"/>
      <c r="I33" s="14"/>
      <c r="J33" s="14"/>
      <c r="K33" s="14"/>
      <c r="L33" s="14"/>
      <c r="M33" s="14"/>
      <c r="N33" s="14"/>
      <c r="O33" s="14"/>
      <c r="P33" s="14"/>
      <c r="Q33" s="14"/>
      <c r="R33" s="14"/>
      <c r="S33" s="14"/>
      <c r="T33" s="14"/>
      <c r="U33" s="14"/>
      <c r="V33" s="14"/>
      <c r="W33" s="14"/>
      <c r="X33" s="14"/>
      <c r="Y33" s="14"/>
      <c r="Z33" s="14"/>
    </row>
    <row r="34" spans="1:26" ht="21.75" customHeight="1" x14ac:dyDescent="0.3">
      <c r="A34" s="338"/>
      <c r="B34" s="594" t="s">
        <v>732</v>
      </c>
      <c r="C34" s="594"/>
      <c r="D34" s="594"/>
      <c r="E34" s="594"/>
      <c r="F34" s="594"/>
      <c r="G34" s="594"/>
      <c r="H34" s="130"/>
      <c r="I34" s="14"/>
      <c r="J34" s="14"/>
      <c r="K34" s="14"/>
      <c r="L34" s="14"/>
      <c r="M34" s="14"/>
      <c r="N34" s="14"/>
      <c r="O34" s="14"/>
      <c r="P34" s="14"/>
      <c r="Q34" s="14"/>
      <c r="R34" s="14"/>
      <c r="S34" s="14"/>
      <c r="T34" s="14"/>
      <c r="U34" s="14"/>
      <c r="V34" s="14"/>
      <c r="W34" s="14"/>
      <c r="X34" s="14"/>
      <c r="Y34" s="14"/>
      <c r="Z34" s="14"/>
    </row>
    <row r="35" spans="1:26" ht="12" customHeight="1" x14ac:dyDescent="0.3">
      <c r="A35" s="338"/>
      <c r="B35" s="615" t="s">
        <v>733</v>
      </c>
      <c r="C35" s="615"/>
      <c r="D35" s="615"/>
      <c r="E35" s="615"/>
      <c r="F35" s="615"/>
      <c r="G35" s="615"/>
      <c r="H35" s="130"/>
      <c r="I35" s="14"/>
      <c r="J35" s="14"/>
      <c r="K35" s="14"/>
      <c r="L35" s="14"/>
      <c r="M35" s="14"/>
      <c r="N35" s="14"/>
      <c r="O35" s="14"/>
      <c r="P35" s="14"/>
      <c r="Q35" s="14"/>
      <c r="R35" s="14"/>
      <c r="S35" s="14"/>
      <c r="T35" s="14"/>
      <c r="U35" s="14"/>
      <c r="V35" s="14"/>
      <c r="W35" s="14"/>
      <c r="X35" s="14"/>
      <c r="Y35" s="14"/>
      <c r="Z35" s="14"/>
    </row>
    <row r="36" spans="1:26" ht="24" customHeight="1" x14ac:dyDescent="0.3">
      <c r="A36" s="9"/>
      <c r="B36" s="586" t="s">
        <v>813</v>
      </c>
      <c r="C36" s="586"/>
      <c r="D36" s="586"/>
      <c r="E36" s="586"/>
      <c r="F36" s="586"/>
      <c r="G36" s="586"/>
      <c r="H36" s="130"/>
      <c r="I36" s="14"/>
      <c r="J36" s="14"/>
      <c r="K36" s="14"/>
      <c r="L36" s="14"/>
      <c r="M36" s="14"/>
      <c r="N36" s="14"/>
      <c r="O36" s="14"/>
      <c r="P36" s="14"/>
      <c r="Q36" s="14"/>
      <c r="R36" s="14"/>
      <c r="S36" s="14"/>
      <c r="T36" s="14"/>
      <c r="U36" s="14"/>
      <c r="V36" s="14"/>
      <c r="W36" s="14"/>
      <c r="X36" s="14"/>
      <c r="Y36" s="14"/>
      <c r="Z36" s="14"/>
    </row>
    <row r="37" spans="1:26" ht="11.4" customHeight="1" x14ac:dyDescent="0.3">
      <c r="A37" s="338"/>
      <c r="B37" s="615" t="s">
        <v>738</v>
      </c>
      <c r="C37" s="615"/>
      <c r="D37" s="615"/>
      <c r="E37" s="615"/>
      <c r="F37" s="615"/>
      <c r="G37" s="615"/>
      <c r="H37" s="130"/>
      <c r="I37" s="14"/>
      <c r="J37" s="14"/>
      <c r="K37" s="14"/>
      <c r="L37" s="14"/>
      <c r="M37" s="14"/>
      <c r="N37" s="14"/>
      <c r="O37" s="14"/>
      <c r="P37" s="14"/>
      <c r="Q37" s="14"/>
      <c r="R37" s="14"/>
      <c r="S37" s="14"/>
      <c r="T37" s="14"/>
      <c r="U37" s="14"/>
      <c r="V37" s="14"/>
      <c r="W37" s="14"/>
      <c r="X37" s="14"/>
      <c r="Y37" s="14"/>
      <c r="Z37" s="14"/>
    </row>
    <row r="38" spans="1:26" ht="11.4" customHeight="1" x14ac:dyDescent="0.3">
      <c r="A38" s="338"/>
      <c r="B38" s="615" t="s">
        <v>739</v>
      </c>
      <c r="C38" s="615"/>
      <c r="D38" s="615"/>
      <c r="E38" s="615"/>
      <c r="F38" s="615"/>
      <c r="G38" s="615"/>
      <c r="H38" s="130"/>
      <c r="I38" s="14"/>
      <c r="J38" s="14"/>
      <c r="K38" s="14"/>
      <c r="L38" s="14"/>
      <c r="M38" s="14"/>
      <c r="N38" s="14"/>
      <c r="O38" s="14"/>
      <c r="P38" s="14"/>
      <c r="Q38" s="14"/>
      <c r="R38" s="14"/>
      <c r="S38" s="14"/>
      <c r="T38" s="14"/>
      <c r="U38" s="14"/>
      <c r="V38" s="14"/>
      <c r="W38" s="14"/>
      <c r="X38" s="14"/>
      <c r="Y38" s="14"/>
      <c r="Z38" s="14"/>
    </row>
    <row r="39" spans="1:26" ht="11.4" customHeight="1" x14ac:dyDescent="0.3">
      <c r="A39" s="338"/>
      <c r="B39" s="615" t="s">
        <v>742</v>
      </c>
      <c r="C39" s="615"/>
      <c r="D39" s="615"/>
      <c r="E39" s="615"/>
      <c r="F39" s="615"/>
      <c r="G39" s="615"/>
      <c r="H39" s="130"/>
      <c r="I39" s="14"/>
      <c r="J39" s="14"/>
      <c r="K39" s="14"/>
      <c r="L39" s="14"/>
      <c r="M39" s="14"/>
      <c r="N39" s="14"/>
      <c r="O39" s="14"/>
      <c r="P39" s="14"/>
      <c r="Q39" s="14"/>
      <c r="R39" s="14"/>
      <c r="S39" s="14"/>
      <c r="T39" s="14"/>
      <c r="U39" s="14"/>
      <c r="V39" s="14"/>
      <c r="W39" s="14"/>
      <c r="X39" s="14"/>
      <c r="Y39" s="14"/>
      <c r="Z39" s="14"/>
    </row>
    <row r="40" spans="1:26" ht="66.75" customHeight="1" x14ac:dyDescent="0.3">
      <c r="A40" s="338"/>
      <c r="B40" s="586"/>
      <c r="C40" s="586"/>
      <c r="D40" s="586"/>
      <c r="E40" s="586"/>
      <c r="F40" s="586"/>
      <c r="G40" s="586"/>
      <c r="H40" s="130"/>
      <c r="I40" s="14"/>
      <c r="J40" s="14"/>
      <c r="K40" s="14"/>
      <c r="L40" s="14"/>
      <c r="M40" s="14"/>
      <c r="N40" s="14"/>
      <c r="O40" s="14"/>
      <c r="P40" s="14"/>
      <c r="Q40" s="14"/>
      <c r="R40" s="14"/>
      <c r="S40" s="14"/>
      <c r="T40" s="14"/>
      <c r="U40" s="14"/>
      <c r="V40" s="14"/>
      <c r="W40" s="14"/>
      <c r="X40" s="14"/>
      <c r="Y40" s="14"/>
      <c r="Z40" s="14"/>
    </row>
    <row r="41" spans="1:26"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sheetData>
  <mergeCells count="7">
    <mergeCell ref="B35:G35"/>
    <mergeCell ref="B40:G40"/>
    <mergeCell ref="B34:G34"/>
    <mergeCell ref="B36:G36"/>
    <mergeCell ref="B39:G39"/>
    <mergeCell ref="B38:G38"/>
    <mergeCell ref="B37:G37"/>
  </mergeCells>
  <printOptions horizontalCentered="1"/>
  <pageMargins left="0.25" right="0.25" top="0.75" bottom="0.75" header="0.3" footer="0.3"/>
  <pageSetup scale="96" orientation="landscape" r:id="rId1"/>
  <headerFooter>
    <oddFooter>&amp;C&amp;"Century Gothic,Regular"&amp;9Page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D34D3-BD23-41D3-88DE-9916F536029B}">
  <sheetPr codeName="Sheet14">
    <tabColor rgb="FF46263D"/>
    <pageSetUpPr fitToPage="1"/>
  </sheetPr>
  <dimension ref="A1:Z98"/>
  <sheetViews>
    <sheetView zoomScale="130" zoomScaleNormal="130" zoomScaleSheetLayoutView="160" workbookViewId="0">
      <pane ySplit="4" topLeftCell="A5" activePane="bottomLeft" state="frozen"/>
      <selection activeCell="I28" sqref="I28"/>
      <selection pane="bottomLeft" activeCell="I28" sqref="I28"/>
    </sheetView>
  </sheetViews>
  <sheetFormatPr defaultColWidth="9.109375" defaultRowHeight="10.8" x14ac:dyDescent="0.25"/>
  <cols>
    <col min="1" max="1" width="9.109375" style="54"/>
    <col min="2" max="2" width="45.6640625" style="54" customWidth="1"/>
    <col min="3" max="7" width="13.6640625" style="54" customWidth="1"/>
    <col min="8" max="16384" width="9.109375" style="54"/>
  </cols>
  <sheetData>
    <row r="1" spans="1:26" ht="20.399999999999999" customHeight="1" x14ac:dyDescent="0.25">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25">
      <c r="A2" s="14"/>
      <c r="B2" s="447" t="s">
        <v>128</v>
      </c>
      <c r="C2" s="450"/>
      <c r="D2" s="448"/>
      <c r="E2" s="448"/>
      <c r="F2" s="448"/>
      <c r="G2" s="449"/>
      <c r="H2" s="14"/>
      <c r="I2" s="14"/>
      <c r="J2" s="14"/>
      <c r="K2" s="14"/>
      <c r="L2" s="14"/>
      <c r="M2" s="14"/>
      <c r="N2" s="14"/>
      <c r="O2" s="14"/>
      <c r="P2" s="14"/>
      <c r="Q2" s="14"/>
      <c r="R2" s="14"/>
      <c r="S2" s="14"/>
      <c r="T2" s="14"/>
      <c r="U2" s="14"/>
      <c r="V2" s="14"/>
      <c r="W2" s="14"/>
      <c r="X2" s="14"/>
      <c r="Y2" s="14"/>
      <c r="Z2" s="14"/>
    </row>
    <row r="3" spans="1:26" x14ac:dyDescent="0.25">
      <c r="A3" s="14"/>
      <c r="B3" s="52"/>
      <c r="C3" s="168">
        <v>2016</v>
      </c>
      <c r="D3" s="168">
        <v>2017</v>
      </c>
      <c r="E3" s="168">
        <v>2018</v>
      </c>
      <c r="F3" s="168">
        <v>2019</v>
      </c>
      <c r="G3" s="169">
        <v>2020</v>
      </c>
      <c r="H3" s="14"/>
      <c r="I3" s="14"/>
      <c r="J3" s="14"/>
      <c r="K3" s="14"/>
      <c r="L3" s="14"/>
      <c r="M3" s="14"/>
      <c r="N3" s="14"/>
      <c r="O3" s="14"/>
      <c r="P3" s="14"/>
      <c r="Q3" s="14"/>
      <c r="R3" s="14"/>
      <c r="S3" s="14"/>
      <c r="T3" s="14"/>
      <c r="U3" s="14"/>
      <c r="V3" s="14"/>
      <c r="W3" s="14"/>
      <c r="X3" s="14"/>
      <c r="Y3" s="14"/>
      <c r="Z3" s="14"/>
    </row>
    <row r="4" spans="1:26" ht="15.75" customHeight="1" x14ac:dyDescent="0.25">
      <c r="A4" s="14"/>
      <c r="B4" s="53" t="s">
        <v>137</v>
      </c>
      <c r="C4" s="49"/>
      <c r="D4" s="49"/>
      <c r="E4" s="49"/>
      <c r="F4" s="49"/>
      <c r="G4" s="1"/>
      <c r="H4" s="14"/>
      <c r="I4" s="14"/>
      <c r="J4" s="14"/>
      <c r="K4" s="14"/>
      <c r="L4" s="14"/>
      <c r="M4" s="14"/>
      <c r="N4" s="14"/>
      <c r="O4" s="14"/>
      <c r="P4" s="14"/>
      <c r="Q4" s="14"/>
      <c r="R4" s="14"/>
      <c r="S4" s="14"/>
      <c r="T4" s="14"/>
      <c r="U4" s="14"/>
      <c r="V4" s="14"/>
      <c r="W4" s="14"/>
      <c r="X4" s="14"/>
      <c r="Y4" s="14"/>
      <c r="Z4" s="14"/>
    </row>
    <row r="5" spans="1:26" ht="13.5" customHeight="1" x14ac:dyDescent="0.25">
      <c r="A5" s="14"/>
      <c r="B5" s="59" t="s">
        <v>138</v>
      </c>
      <c r="C5" s="66">
        <v>30000</v>
      </c>
      <c r="D5" s="66">
        <v>25200</v>
      </c>
      <c r="E5" s="66">
        <v>26800</v>
      </c>
      <c r="F5" s="66">
        <v>27500</v>
      </c>
      <c r="G5" s="260">
        <v>24500</v>
      </c>
      <c r="H5" s="269"/>
      <c r="I5" s="14"/>
      <c r="J5" s="14"/>
      <c r="K5" s="14"/>
      <c r="L5" s="14"/>
      <c r="M5" s="14"/>
      <c r="N5" s="14"/>
      <c r="O5" s="14"/>
      <c r="P5" s="14"/>
      <c r="Q5" s="14"/>
      <c r="R5" s="14"/>
      <c r="S5" s="14"/>
      <c r="T5" s="14"/>
      <c r="U5" s="14"/>
      <c r="V5" s="14"/>
      <c r="W5" s="14"/>
      <c r="X5" s="14"/>
      <c r="Y5" s="14"/>
      <c r="Z5" s="14"/>
    </row>
    <row r="6" spans="1:26" ht="13.5" customHeight="1" x14ac:dyDescent="0.25">
      <c r="A6" s="14"/>
      <c r="B6" s="59" t="s">
        <v>139</v>
      </c>
      <c r="C6" s="66">
        <v>29100</v>
      </c>
      <c r="D6" s="66">
        <v>28000</v>
      </c>
      <c r="E6" s="66">
        <v>38800</v>
      </c>
      <c r="F6" s="66">
        <v>40600</v>
      </c>
      <c r="G6" s="67">
        <v>33800</v>
      </c>
      <c r="H6" s="269"/>
      <c r="I6" s="14"/>
      <c r="J6" s="14"/>
      <c r="K6" s="14"/>
      <c r="L6" s="14"/>
      <c r="M6" s="14"/>
      <c r="N6" s="14"/>
      <c r="O6" s="14"/>
      <c r="P6" s="14"/>
      <c r="Q6" s="14"/>
      <c r="R6" s="14"/>
      <c r="S6" s="14"/>
      <c r="T6" s="14"/>
      <c r="U6" s="14"/>
      <c r="V6" s="14"/>
      <c r="W6" s="14"/>
      <c r="X6" s="14"/>
      <c r="Y6" s="14"/>
      <c r="Z6" s="14"/>
    </row>
    <row r="7" spans="1:26" ht="13.5" customHeight="1" x14ac:dyDescent="0.25">
      <c r="A7" s="14"/>
      <c r="B7" s="64"/>
      <c r="C7" s="406"/>
      <c r="D7" s="406"/>
      <c r="E7" s="406"/>
      <c r="F7" s="406"/>
      <c r="G7" s="69"/>
      <c r="H7" s="269"/>
      <c r="I7" s="14"/>
      <c r="J7" s="14"/>
      <c r="K7" s="14"/>
      <c r="L7" s="14"/>
      <c r="M7" s="14"/>
      <c r="N7" s="14"/>
      <c r="O7" s="14"/>
      <c r="P7" s="14"/>
      <c r="Q7" s="14"/>
      <c r="R7" s="14"/>
      <c r="S7" s="14"/>
      <c r="T7" s="14"/>
      <c r="U7" s="14"/>
      <c r="V7" s="14"/>
      <c r="W7" s="14"/>
      <c r="X7" s="14"/>
      <c r="Y7" s="14"/>
      <c r="Z7" s="14"/>
    </row>
    <row r="8" spans="1:26" ht="13.5" customHeight="1" x14ac:dyDescent="0.25">
      <c r="A8" s="46"/>
      <c r="B8" s="60" t="s">
        <v>743</v>
      </c>
      <c r="C8" s="407"/>
      <c r="D8" s="407"/>
      <c r="E8" s="407"/>
      <c r="F8" s="407"/>
      <c r="G8" s="408"/>
      <c r="H8" s="267"/>
      <c r="I8" s="14"/>
      <c r="J8" s="14"/>
      <c r="K8" s="14"/>
      <c r="L8" s="14"/>
      <c r="M8" s="14"/>
      <c r="N8" s="14"/>
      <c r="O8" s="14"/>
      <c r="P8" s="14"/>
      <c r="Q8" s="14"/>
      <c r="R8" s="14"/>
      <c r="S8" s="14"/>
      <c r="T8" s="14"/>
      <c r="U8" s="14"/>
      <c r="V8" s="14"/>
      <c r="W8" s="14"/>
      <c r="X8" s="14"/>
      <c r="Y8" s="14"/>
      <c r="Z8" s="14"/>
    </row>
    <row r="9" spans="1:26" ht="13.5" customHeight="1" x14ac:dyDescent="0.25">
      <c r="A9" s="46"/>
      <c r="B9" s="61" t="s">
        <v>140</v>
      </c>
      <c r="C9" s="204">
        <v>0.77609980302035453</v>
      </c>
      <c r="D9" s="204">
        <v>0.7124164414734746</v>
      </c>
      <c r="E9" s="204">
        <v>0.70603156708004511</v>
      </c>
      <c r="F9" s="204">
        <v>0.73050058207217694</v>
      </c>
      <c r="G9" s="205">
        <v>0.73032336790726049</v>
      </c>
      <c r="H9" s="267"/>
      <c r="I9" s="14"/>
      <c r="J9" s="14"/>
      <c r="K9" s="14"/>
      <c r="L9" s="14"/>
      <c r="M9" s="14"/>
      <c r="N9" s="14"/>
      <c r="O9" s="14"/>
      <c r="P9" s="14"/>
      <c r="Q9" s="14"/>
      <c r="R9" s="14"/>
      <c r="S9" s="14"/>
      <c r="T9" s="14"/>
      <c r="U9" s="14"/>
      <c r="V9" s="14"/>
      <c r="W9" s="14"/>
      <c r="X9" s="14"/>
      <c r="Y9" s="14"/>
      <c r="Z9" s="14"/>
    </row>
    <row r="10" spans="1:26" ht="13.5" customHeight="1" x14ac:dyDescent="0.25">
      <c r="A10" s="46"/>
      <c r="B10" s="61" t="s">
        <v>141</v>
      </c>
      <c r="C10" s="204">
        <v>0.66216216216216217</v>
      </c>
      <c r="D10" s="204">
        <v>0.72786647314949204</v>
      </c>
      <c r="E10" s="204">
        <v>0.71848739495798319</v>
      </c>
      <c r="F10" s="204">
        <v>0.66134185303514381</v>
      </c>
      <c r="G10" s="205">
        <v>0.67034834324553949</v>
      </c>
      <c r="H10" s="267"/>
      <c r="I10" s="14"/>
      <c r="J10" s="14"/>
      <c r="K10" s="14"/>
      <c r="L10" s="14"/>
      <c r="M10" s="14"/>
      <c r="N10" s="14"/>
      <c r="O10" s="14"/>
      <c r="P10" s="14"/>
      <c r="Q10" s="14"/>
      <c r="R10" s="14"/>
      <c r="S10" s="14"/>
      <c r="T10" s="14"/>
      <c r="U10" s="14"/>
      <c r="V10" s="14"/>
      <c r="W10" s="14"/>
      <c r="X10" s="14"/>
      <c r="Y10" s="14"/>
      <c r="Z10" s="14"/>
    </row>
    <row r="11" spans="1:26" ht="13.5" customHeight="1" x14ac:dyDescent="0.25">
      <c r="A11" s="46"/>
      <c r="B11" s="61" t="s">
        <v>142</v>
      </c>
      <c r="C11" s="204">
        <v>0.67226263756761795</v>
      </c>
      <c r="D11" s="204">
        <v>0.657529493407356</v>
      </c>
      <c r="E11" s="204">
        <v>0.65298142717497554</v>
      </c>
      <c r="F11" s="204">
        <v>0.64952910297977462</v>
      </c>
      <c r="G11" s="205">
        <v>0.65572315882874888</v>
      </c>
      <c r="H11" s="267"/>
      <c r="I11" s="14"/>
      <c r="J11" s="14"/>
      <c r="K11" s="14"/>
      <c r="L11" s="14"/>
      <c r="M11" s="14"/>
      <c r="N11" s="14"/>
      <c r="O11" s="14"/>
      <c r="P11" s="14"/>
      <c r="Q11" s="14"/>
      <c r="R11" s="14"/>
      <c r="S11" s="14"/>
      <c r="T11" s="14"/>
      <c r="U11" s="14"/>
      <c r="V11" s="14"/>
      <c r="W11" s="14"/>
      <c r="X11" s="14"/>
      <c r="Y11" s="14"/>
      <c r="Z11" s="14"/>
    </row>
    <row r="12" spans="1:26" ht="13.5" customHeight="1" x14ac:dyDescent="0.25">
      <c r="A12" s="46"/>
      <c r="B12" s="61" t="s">
        <v>143</v>
      </c>
      <c r="C12" s="204">
        <v>0</v>
      </c>
      <c r="D12" s="204">
        <v>0</v>
      </c>
      <c r="E12" s="204">
        <v>0</v>
      </c>
      <c r="F12" s="204">
        <v>0</v>
      </c>
      <c r="G12" s="205">
        <v>0</v>
      </c>
      <c r="H12" s="267"/>
      <c r="I12" s="14"/>
      <c r="J12" s="14"/>
      <c r="K12" s="14"/>
      <c r="L12" s="14"/>
      <c r="M12" s="14"/>
      <c r="N12" s="14"/>
      <c r="O12" s="14"/>
      <c r="P12" s="14"/>
      <c r="Q12" s="14"/>
      <c r="R12" s="14"/>
      <c r="S12" s="14"/>
      <c r="T12" s="14"/>
      <c r="U12" s="14"/>
      <c r="V12" s="14"/>
      <c r="W12" s="14"/>
      <c r="X12" s="14"/>
      <c r="Y12" s="14"/>
      <c r="Z12" s="14"/>
    </row>
    <row r="13" spans="1:26" ht="13.5" customHeight="1" x14ac:dyDescent="0.25">
      <c r="A13" s="14"/>
      <c r="B13" s="63" t="s">
        <v>744</v>
      </c>
      <c r="C13" s="154">
        <v>0.46655328798185941</v>
      </c>
      <c r="D13" s="154">
        <v>0.38960213045033587</v>
      </c>
      <c r="E13" s="154">
        <v>0.37414788601229282</v>
      </c>
      <c r="F13" s="154">
        <v>0.36761479964902016</v>
      </c>
      <c r="G13" s="155">
        <v>0.37777053455019555</v>
      </c>
      <c r="H13" s="343"/>
      <c r="I13" s="14"/>
      <c r="J13" s="14"/>
      <c r="K13" s="14"/>
      <c r="L13" s="14"/>
      <c r="M13" s="14"/>
      <c r="N13" s="14"/>
      <c r="O13" s="14"/>
      <c r="P13" s="14"/>
      <c r="Q13" s="14"/>
      <c r="R13" s="14"/>
      <c r="S13" s="14"/>
      <c r="T13" s="14"/>
      <c r="U13" s="14"/>
      <c r="V13" s="14"/>
      <c r="W13" s="14"/>
      <c r="X13" s="14"/>
      <c r="Y13" s="14"/>
      <c r="Z13" s="14"/>
    </row>
    <row r="14" spans="1:26" ht="13.5" customHeight="1" x14ac:dyDescent="0.25">
      <c r="A14" s="46"/>
      <c r="B14" s="61"/>
      <c r="C14" s="204"/>
      <c r="D14" s="145"/>
      <c r="E14" s="145"/>
      <c r="F14" s="145"/>
      <c r="G14" s="142"/>
      <c r="H14" s="267"/>
      <c r="I14" s="14"/>
      <c r="J14" s="14"/>
      <c r="K14" s="14"/>
      <c r="L14" s="14"/>
      <c r="M14" s="14"/>
      <c r="N14" s="14"/>
      <c r="O14" s="14"/>
      <c r="P14" s="14"/>
      <c r="Q14" s="14"/>
      <c r="R14" s="14"/>
      <c r="S14" s="14"/>
      <c r="T14" s="14"/>
      <c r="U14" s="14"/>
      <c r="V14" s="14"/>
      <c r="W14" s="14"/>
      <c r="X14" s="14"/>
      <c r="Y14" s="14"/>
      <c r="Z14" s="14"/>
    </row>
    <row r="15" spans="1:26" ht="13.5" customHeight="1" x14ac:dyDescent="0.25">
      <c r="A15" s="14"/>
      <c r="B15" s="48" t="s">
        <v>745</v>
      </c>
      <c r="C15" s="81"/>
      <c r="D15" s="81"/>
      <c r="E15" s="81"/>
      <c r="F15" s="81"/>
      <c r="G15" s="82"/>
      <c r="H15" s="14"/>
      <c r="I15" s="14"/>
      <c r="J15" s="14"/>
      <c r="K15" s="14"/>
      <c r="L15" s="14"/>
      <c r="M15" s="14"/>
      <c r="N15" s="14"/>
      <c r="O15" s="14"/>
      <c r="P15" s="14"/>
      <c r="Q15" s="14"/>
      <c r="R15" s="14"/>
      <c r="S15" s="14"/>
      <c r="T15" s="14"/>
      <c r="U15" s="14"/>
      <c r="V15" s="14"/>
      <c r="W15" s="14"/>
      <c r="X15" s="14"/>
      <c r="Y15" s="14"/>
      <c r="Z15" s="14"/>
    </row>
    <row r="16" spans="1:26" ht="13.5" customHeight="1" x14ac:dyDescent="0.25">
      <c r="A16" s="14"/>
      <c r="B16" s="60" t="s">
        <v>144</v>
      </c>
      <c r="C16" s="34"/>
      <c r="D16" s="34"/>
      <c r="E16" s="34"/>
      <c r="F16" s="34"/>
      <c r="G16" s="68"/>
      <c r="H16" s="14"/>
      <c r="I16" s="14"/>
      <c r="J16" s="14"/>
      <c r="K16" s="14"/>
      <c r="L16" s="14"/>
      <c r="M16" s="14"/>
      <c r="N16" s="14"/>
      <c r="O16" s="14"/>
      <c r="P16" s="14"/>
      <c r="Q16" s="14"/>
      <c r="R16" s="14"/>
      <c r="S16" s="14"/>
      <c r="T16" s="14"/>
      <c r="U16" s="14"/>
      <c r="V16" s="14"/>
      <c r="W16" s="14"/>
      <c r="X16" s="14"/>
      <c r="Y16" s="14"/>
      <c r="Z16" s="14"/>
    </row>
    <row r="17" spans="1:26" ht="13.5" customHeight="1" x14ac:dyDescent="0.25">
      <c r="A17" s="14"/>
      <c r="B17" s="61" t="s">
        <v>145</v>
      </c>
      <c r="C17" s="145">
        <v>0.13</v>
      </c>
      <c r="D17" s="145">
        <v>0.12</v>
      </c>
      <c r="E17" s="145">
        <v>0.14000000000000001</v>
      </c>
      <c r="F17" s="145">
        <v>0.14000000000000001</v>
      </c>
      <c r="G17" s="142">
        <v>0.12</v>
      </c>
      <c r="H17" s="14"/>
      <c r="I17" s="14"/>
      <c r="J17" s="14"/>
      <c r="K17" s="14"/>
      <c r="L17" s="14"/>
      <c r="M17" s="14"/>
      <c r="N17" s="14"/>
      <c r="O17" s="14"/>
      <c r="P17" s="14"/>
      <c r="Q17" s="14"/>
      <c r="R17" s="14"/>
      <c r="S17" s="14"/>
      <c r="T17" s="14"/>
      <c r="U17" s="14"/>
      <c r="V17" s="14"/>
      <c r="W17" s="14"/>
      <c r="X17" s="14"/>
      <c r="Y17" s="14"/>
      <c r="Z17" s="14"/>
    </row>
    <row r="18" spans="1:26" ht="13.5" customHeight="1" x14ac:dyDescent="0.25">
      <c r="A18" s="14"/>
      <c r="B18" s="61" t="s">
        <v>146</v>
      </c>
      <c r="C18" s="145">
        <v>0.68</v>
      </c>
      <c r="D18" s="145">
        <v>0.67</v>
      </c>
      <c r="E18" s="145">
        <v>0.65</v>
      </c>
      <c r="F18" s="145">
        <v>0.64</v>
      </c>
      <c r="G18" s="147">
        <v>0.66</v>
      </c>
      <c r="H18" s="14"/>
      <c r="I18" s="14"/>
      <c r="J18" s="14"/>
      <c r="K18" s="14"/>
      <c r="L18" s="14"/>
      <c r="M18" s="14"/>
      <c r="N18" s="14"/>
      <c r="O18" s="14"/>
      <c r="P18" s="14"/>
      <c r="Q18" s="14"/>
      <c r="R18" s="14"/>
      <c r="S18" s="14"/>
      <c r="T18" s="14"/>
      <c r="U18" s="14"/>
      <c r="V18" s="14"/>
      <c r="W18" s="14"/>
      <c r="X18" s="14"/>
      <c r="Y18" s="14"/>
      <c r="Z18" s="14"/>
    </row>
    <row r="19" spans="1:26" ht="13.5" customHeight="1" x14ac:dyDescent="0.25">
      <c r="A19" s="14"/>
      <c r="B19" s="61" t="s">
        <v>147</v>
      </c>
      <c r="C19" s="145">
        <v>0.19</v>
      </c>
      <c r="D19" s="145">
        <v>0.21</v>
      </c>
      <c r="E19" s="145">
        <v>0.21</v>
      </c>
      <c r="F19" s="145">
        <v>0.22</v>
      </c>
      <c r="G19" s="147">
        <v>0.22</v>
      </c>
      <c r="H19" s="14"/>
      <c r="I19" s="14"/>
      <c r="J19" s="14"/>
      <c r="K19" s="14"/>
      <c r="L19" s="14"/>
      <c r="M19" s="14"/>
      <c r="N19" s="14"/>
      <c r="O19" s="14"/>
      <c r="P19" s="14"/>
      <c r="Q19" s="14"/>
      <c r="R19" s="14"/>
      <c r="S19" s="14"/>
      <c r="T19" s="14"/>
      <c r="U19" s="14"/>
      <c r="V19" s="14"/>
      <c r="W19" s="14"/>
      <c r="X19" s="14"/>
      <c r="Y19" s="14"/>
      <c r="Z19" s="14"/>
    </row>
    <row r="20" spans="1:26" s="56" customFormat="1" ht="5.0999999999999996" customHeight="1" x14ac:dyDescent="0.25">
      <c r="A20" s="131"/>
      <c r="B20" s="65"/>
      <c r="C20" s="146"/>
      <c r="D20" s="148"/>
      <c r="E20" s="148"/>
      <c r="F20" s="148"/>
      <c r="G20" s="149"/>
      <c r="H20" s="111"/>
      <c r="I20" s="131"/>
      <c r="J20" s="131"/>
      <c r="K20" s="131"/>
      <c r="L20" s="131"/>
      <c r="M20" s="131"/>
      <c r="N20" s="131"/>
      <c r="O20" s="131"/>
      <c r="P20" s="131"/>
      <c r="Q20" s="131"/>
      <c r="R20" s="131"/>
      <c r="S20" s="131"/>
      <c r="T20" s="131"/>
      <c r="U20" s="131"/>
      <c r="V20" s="131"/>
      <c r="W20" s="131"/>
      <c r="X20" s="131"/>
      <c r="Y20" s="131"/>
      <c r="Z20" s="131"/>
    </row>
    <row r="21" spans="1:26" ht="13.5" customHeight="1" x14ac:dyDescent="0.25">
      <c r="A21" s="14"/>
      <c r="B21" s="60" t="s">
        <v>148</v>
      </c>
      <c r="C21" s="143"/>
      <c r="D21" s="143"/>
      <c r="E21" s="143"/>
      <c r="F21" s="143"/>
      <c r="G21" s="144"/>
      <c r="H21" s="14"/>
      <c r="I21" s="14"/>
      <c r="J21" s="14"/>
      <c r="K21" s="14"/>
      <c r="L21" s="14"/>
      <c r="M21" s="14"/>
      <c r="N21" s="14"/>
      <c r="O21" s="14"/>
      <c r="P21" s="14"/>
      <c r="Q21" s="14"/>
      <c r="R21" s="14"/>
      <c r="S21" s="14"/>
      <c r="T21" s="14"/>
      <c r="U21" s="14"/>
      <c r="V21" s="14"/>
      <c r="W21" s="14"/>
      <c r="X21" s="14"/>
      <c r="Y21" s="14"/>
      <c r="Z21" s="14"/>
    </row>
    <row r="22" spans="1:26" ht="13.5" customHeight="1" x14ac:dyDescent="0.25">
      <c r="A22" s="14"/>
      <c r="B22" s="61" t="s">
        <v>149</v>
      </c>
      <c r="C22" s="145">
        <v>0.99</v>
      </c>
      <c r="D22" s="145">
        <v>0.99</v>
      </c>
      <c r="E22" s="145">
        <v>0.99</v>
      </c>
      <c r="F22" s="145">
        <v>0.99</v>
      </c>
      <c r="G22" s="142">
        <v>0.99</v>
      </c>
      <c r="H22" s="14"/>
      <c r="I22" s="14"/>
      <c r="J22" s="14"/>
      <c r="K22" s="14"/>
      <c r="L22" s="14"/>
      <c r="M22" s="14"/>
      <c r="N22" s="14"/>
      <c r="O22" s="14"/>
      <c r="P22" s="14"/>
      <c r="Q22" s="14"/>
      <c r="R22" s="14"/>
      <c r="S22" s="14"/>
      <c r="T22" s="14"/>
      <c r="U22" s="14"/>
      <c r="V22" s="14"/>
      <c r="W22" s="14"/>
      <c r="X22" s="14"/>
      <c r="Y22" s="14"/>
      <c r="Z22" s="14"/>
    </row>
    <row r="23" spans="1:26" ht="13.5" customHeight="1" x14ac:dyDescent="0.25">
      <c r="A23" s="14"/>
      <c r="B23" s="413" t="s">
        <v>150</v>
      </c>
      <c r="C23" s="414">
        <v>0.01</v>
      </c>
      <c r="D23" s="414">
        <v>0.01</v>
      </c>
      <c r="E23" s="414">
        <v>0.01</v>
      </c>
      <c r="F23" s="414">
        <v>0.01</v>
      </c>
      <c r="G23" s="147">
        <v>0.01</v>
      </c>
      <c r="H23" s="14"/>
      <c r="I23" s="14"/>
      <c r="J23" s="14"/>
      <c r="K23" s="14"/>
      <c r="L23" s="14"/>
      <c r="M23" s="14"/>
      <c r="N23" s="14"/>
      <c r="O23" s="14"/>
      <c r="P23" s="14"/>
      <c r="Q23" s="14"/>
      <c r="R23" s="14"/>
      <c r="S23" s="14"/>
      <c r="T23" s="14"/>
      <c r="U23" s="14"/>
      <c r="V23" s="14"/>
      <c r="W23" s="14"/>
      <c r="X23" s="14"/>
      <c r="Y23" s="14"/>
      <c r="Z23" s="14"/>
    </row>
    <row r="24" spans="1:26" s="56" customFormat="1" x14ac:dyDescent="0.25">
      <c r="A24" s="131"/>
      <c r="B24" s="65"/>
      <c r="C24" s="146"/>
      <c r="D24" s="148"/>
      <c r="E24" s="148"/>
      <c r="F24" s="148"/>
      <c r="G24" s="149"/>
      <c r="H24" s="111"/>
      <c r="I24" s="131"/>
      <c r="J24" s="131"/>
      <c r="K24" s="131"/>
      <c r="L24" s="131"/>
      <c r="M24" s="131"/>
      <c r="N24" s="131"/>
      <c r="O24" s="131"/>
      <c r="P24" s="131"/>
      <c r="Q24" s="131"/>
      <c r="R24" s="131"/>
      <c r="S24" s="131"/>
      <c r="T24" s="131"/>
      <c r="U24" s="131"/>
      <c r="V24" s="131"/>
      <c r="W24" s="131"/>
      <c r="X24" s="131"/>
      <c r="Y24" s="131"/>
      <c r="Z24" s="131"/>
    </row>
    <row r="25" spans="1:26" ht="13.5" customHeight="1" x14ac:dyDescent="0.25">
      <c r="A25" s="14"/>
      <c r="B25" s="60" t="s">
        <v>746</v>
      </c>
      <c r="C25" s="616"/>
      <c r="D25" s="616"/>
      <c r="E25" s="616"/>
      <c r="F25" s="616"/>
      <c r="G25" s="617"/>
      <c r="H25" s="14"/>
      <c r="I25" s="14"/>
      <c r="J25" s="14"/>
      <c r="K25" s="14"/>
      <c r="L25" s="14"/>
      <c r="M25" s="14"/>
      <c r="N25" s="14"/>
      <c r="O25" s="14"/>
      <c r="P25" s="14"/>
      <c r="Q25" s="14"/>
      <c r="R25" s="14"/>
      <c r="S25" s="14"/>
      <c r="T25" s="14"/>
      <c r="U25" s="14"/>
      <c r="V25" s="14"/>
      <c r="W25" s="14"/>
      <c r="X25" s="14"/>
      <c r="Y25" s="14"/>
      <c r="Z25" s="14"/>
    </row>
    <row r="26" spans="1:26" ht="13.5" customHeight="1" x14ac:dyDescent="0.25">
      <c r="A26" s="14"/>
      <c r="B26" s="61" t="s">
        <v>670</v>
      </c>
      <c r="C26" s="145">
        <v>0.5884751291111715</v>
      </c>
      <c r="D26" s="145">
        <v>0.56435463316948842</v>
      </c>
      <c r="E26" s="145">
        <v>0.54838709677419351</v>
      </c>
      <c r="F26" s="250">
        <v>0.54403576190102743</v>
      </c>
      <c r="G26" s="247">
        <v>0.53328561202576952</v>
      </c>
      <c r="H26" s="344"/>
      <c r="I26" s="345"/>
      <c r="J26" s="345"/>
      <c r="K26" s="345"/>
      <c r="L26" s="345"/>
      <c r="M26" s="345"/>
      <c r="N26" s="345"/>
      <c r="O26" s="345"/>
      <c r="P26" s="345"/>
      <c r="Q26" s="345"/>
      <c r="R26" s="345"/>
      <c r="S26" s="345"/>
      <c r="T26" s="345"/>
      <c r="U26" s="345"/>
      <c r="V26" s="345"/>
      <c r="W26" s="345"/>
      <c r="X26" s="345"/>
      <c r="Y26" s="345"/>
      <c r="Z26" s="345"/>
    </row>
    <row r="27" spans="1:26" ht="11.4" x14ac:dyDescent="0.25">
      <c r="A27" s="14"/>
      <c r="B27" s="90" t="s">
        <v>667</v>
      </c>
      <c r="C27" s="151">
        <v>0.34846425659146507</v>
      </c>
      <c r="D27" s="151">
        <v>0.37256508283269618</v>
      </c>
      <c r="E27" s="151">
        <v>0.37897069687269147</v>
      </c>
      <c r="F27" s="152">
        <v>0.38271508117010433</v>
      </c>
      <c r="G27" s="153">
        <v>0.39504294917680743</v>
      </c>
      <c r="H27" s="345"/>
      <c r="I27" s="345"/>
      <c r="J27" s="345"/>
      <c r="K27" s="345"/>
      <c r="L27" s="345"/>
      <c r="M27" s="345"/>
      <c r="N27" s="345"/>
      <c r="O27" s="345"/>
      <c r="P27" s="345"/>
      <c r="Q27" s="345"/>
      <c r="R27" s="345"/>
      <c r="S27" s="345"/>
      <c r="T27" s="345"/>
      <c r="U27" s="345"/>
      <c r="V27" s="345"/>
      <c r="W27" s="345"/>
      <c r="X27" s="345"/>
      <c r="Y27" s="345"/>
      <c r="Z27" s="345"/>
    </row>
    <row r="28" spans="1:26" ht="11.4" x14ac:dyDescent="0.25">
      <c r="A28" s="14"/>
      <c r="B28" s="90" t="s">
        <v>664</v>
      </c>
      <c r="C28" s="151">
        <v>2.6184651626347741E-2</v>
      </c>
      <c r="D28" s="151">
        <v>3.1039504824321863E-2</v>
      </c>
      <c r="E28" s="151">
        <v>3.4720512189115982E-2</v>
      </c>
      <c r="F28" s="152">
        <v>3.4742373147204138E-2</v>
      </c>
      <c r="G28" s="153">
        <v>3.8027916964924836E-2</v>
      </c>
      <c r="H28" s="345"/>
      <c r="I28" s="345"/>
      <c r="J28" s="345"/>
      <c r="K28" s="345"/>
      <c r="L28" s="345"/>
      <c r="M28" s="345"/>
      <c r="N28" s="345"/>
      <c r="O28" s="345"/>
      <c r="P28" s="345"/>
      <c r="Q28" s="345"/>
      <c r="R28" s="345"/>
      <c r="S28" s="345"/>
      <c r="T28" s="345"/>
      <c r="U28" s="345"/>
      <c r="V28" s="345"/>
      <c r="W28" s="345"/>
      <c r="X28" s="345"/>
      <c r="Y28" s="345"/>
      <c r="Z28" s="345"/>
    </row>
    <row r="29" spans="1:26" ht="11.4" x14ac:dyDescent="0.25">
      <c r="A29" s="14"/>
      <c r="B29" s="90" t="s">
        <v>665</v>
      </c>
      <c r="C29" s="151">
        <v>1.4677901603696657E-2</v>
      </c>
      <c r="D29" s="151">
        <v>1.4290915710904788E-2</v>
      </c>
      <c r="E29" s="151">
        <v>1.5595501928917344E-2</v>
      </c>
      <c r="F29" s="152">
        <v>1.5292918202493922E-2</v>
      </c>
      <c r="G29" s="153">
        <v>1.395848246241947E-2</v>
      </c>
      <c r="H29" s="345"/>
      <c r="I29" s="345"/>
      <c r="J29" s="345"/>
      <c r="K29" s="345"/>
      <c r="L29" s="345"/>
      <c r="M29" s="345"/>
      <c r="N29" s="345"/>
      <c r="O29" s="345"/>
      <c r="P29" s="345"/>
      <c r="Q29" s="345"/>
      <c r="R29" s="345"/>
      <c r="S29" s="345"/>
      <c r="T29" s="345"/>
      <c r="U29" s="345"/>
      <c r="V29" s="345"/>
      <c r="W29" s="345"/>
      <c r="X29" s="345"/>
      <c r="Y29" s="345"/>
      <c r="Z29" s="345"/>
    </row>
    <row r="30" spans="1:26" ht="11.4" x14ac:dyDescent="0.25">
      <c r="A30" s="14"/>
      <c r="B30" s="90" t="s">
        <v>666</v>
      </c>
      <c r="C30" s="151">
        <v>1.8120866177403279E-2</v>
      </c>
      <c r="D30" s="151">
        <v>1.5019115237575096E-2</v>
      </c>
      <c r="E30" s="151">
        <v>1.6662562587211688E-2</v>
      </c>
      <c r="F30" s="152">
        <v>1.5606619088698925E-2</v>
      </c>
      <c r="G30" s="153">
        <v>1.3600572655690766E-2</v>
      </c>
      <c r="H30" s="345"/>
      <c r="I30" s="345"/>
      <c r="J30" s="345"/>
      <c r="K30" s="345"/>
      <c r="L30" s="345"/>
      <c r="M30" s="345"/>
      <c r="N30" s="345"/>
      <c r="O30" s="345"/>
      <c r="P30" s="345"/>
      <c r="Q30" s="345"/>
      <c r="R30" s="345"/>
      <c r="S30" s="345"/>
      <c r="T30" s="345"/>
      <c r="U30" s="345"/>
      <c r="V30" s="345"/>
      <c r="W30" s="345"/>
      <c r="X30" s="345"/>
      <c r="Y30" s="345"/>
      <c r="Z30" s="345"/>
    </row>
    <row r="31" spans="1:26" ht="11.4" x14ac:dyDescent="0.25">
      <c r="A31" s="14"/>
      <c r="B31" s="90" t="s">
        <v>668</v>
      </c>
      <c r="C31" s="258">
        <v>1.359064963305246E-3</v>
      </c>
      <c r="D31" s="258">
        <v>1.0922992900054614E-3</v>
      </c>
      <c r="E31" s="258">
        <v>1.8057949601904292E-3</v>
      </c>
      <c r="F31" s="259">
        <v>2.3527566465375263E-3</v>
      </c>
      <c r="G31" s="252">
        <v>2.5053686471009306E-3</v>
      </c>
      <c r="H31" s="345"/>
      <c r="I31" s="345"/>
      <c r="J31" s="345"/>
      <c r="K31" s="345"/>
      <c r="L31" s="345"/>
      <c r="M31" s="345"/>
      <c r="N31" s="345"/>
      <c r="O31" s="345"/>
      <c r="P31" s="345"/>
      <c r="Q31" s="345"/>
      <c r="R31" s="345"/>
      <c r="S31" s="345"/>
      <c r="T31" s="345"/>
      <c r="U31" s="345"/>
      <c r="V31" s="345"/>
      <c r="W31" s="345"/>
      <c r="X31" s="345"/>
      <c r="Y31" s="345"/>
      <c r="Z31" s="345"/>
    </row>
    <row r="32" spans="1:26" ht="11.4" x14ac:dyDescent="0.25">
      <c r="A32" s="14"/>
      <c r="B32" s="90" t="s">
        <v>669</v>
      </c>
      <c r="C32" s="258">
        <v>9.9664763975718042E-4</v>
      </c>
      <c r="D32" s="258">
        <v>0</v>
      </c>
      <c r="E32" s="258">
        <v>0</v>
      </c>
      <c r="F32" s="259">
        <v>3.2154340836012861E-3</v>
      </c>
      <c r="G32" s="252">
        <v>3.4001431639226914E-3</v>
      </c>
      <c r="H32" s="345"/>
      <c r="I32" s="345"/>
      <c r="J32" s="345"/>
      <c r="K32" s="345"/>
      <c r="L32" s="345"/>
      <c r="M32" s="345"/>
      <c r="N32" s="345"/>
      <c r="O32" s="345"/>
      <c r="P32" s="345"/>
      <c r="Q32" s="345"/>
      <c r="R32" s="345"/>
      <c r="S32" s="345"/>
      <c r="T32" s="345"/>
      <c r="U32" s="345"/>
      <c r="V32" s="345"/>
      <c r="W32" s="345"/>
      <c r="X32" s="345"/>
      <c r="Y32" s="345"/>
      <c r="Z32" s="345"/>
    </row>
    <row r="33" spans="1:26" s="78" customFormat="1" ht="11.4" x14ac:dyDescent="0.25">
      <c r="A33" s="302"/>
      <c r="B33" s="415" t="s">
        <v>671</v>
      </c>
      <c r="C33" s="416">
        <v>1.7214822868533116E-3</v>
      </c>
      <c r="D33" s="416">
        <v>1.6384489350081922E-3</v>
      </c>
      <c r="E33" s="416">
        <v>3.8578346876795536E-3</v>
      </c>
      <c r="F33" s="411">
        <v>2.0390557603325228E-3</v>
      </c>
      <c r="G33" s="412">
        <v>1.7895490336435218E-4</v>
      </c>
      <c r="H33" s="346"/>
      <c r="I33" s="346"/>
      <c r="J33" s="346"/>
      <c r="K33" s="346"/>
      <c r="L33" s="346"/>
      <c r="M33" s="346"/>
      <c r="N33" s="346"/>
      <c r="O33" s="346"/>
      <c r="P33" s="346"/>
      <c r="Q33" s="346"/>
      <c r="R33" s="346"/>
      <c r="S33" s="346"/>
      <c r="T33" s="346"/>
      <c r="U33" s="346"/>
      <c r="V33" s="346"/>
      <c r="W33" s="346"/>
      <c r="X33" s="346"/>
      <c r="Y33" s="346"/>
      <c r="Z33" s="346"/>
    </row>
    <row r="34" spans="1:26" s="56" customFormat="1" x14ac:dyDescent="0.25">
      <c r="A34" s="131"/>
      <c r="B34" s="65"/>
      <c r="C34" s="146"/>
      <c r="D34" s="148"/>
      <c r="E34" s="148"/>
      <c r="F34" s="148"/>
      <c r="G34" s="149"/>
      <c r="H34" s="111"/>
      <c r="I34" s="131"/>
      <c r="J34" s="131"/>
      <c r="K34" s="131"/>
      <c r="L34" s="131"/>
      <c r="M34" s="131"/>
      <c r="N34" s="131"/>
      <c r="O34" s="131"/>
      <c r="P34" s="131"/>
      <c r="Q34" s="131"/>
      <c r="R34" s="131"/>
      <c r="S34" s="131"/>
      <c r="T34" s="131"/>
      <c r="U34" s="131"/>
      <c r="V34" s="131"/>
      <c r="W34" s="131"/>
      <c r="X34" s="131"/>
      <c r="Y34" s="131"/>
      <c r="Z34" s="131"/>
    </row>
    <row r="35" spans="1:26" ht="13.5" customHeight="1" x14ac:dyDescent="0.25">
      <c r="A35" s="14"/>
      <c r="B35" s="60" t="s">
        <v>663</v>
      </c>
      <c r="C35" s="143"/>
      <c r="D35" s="143"/>
      <c r="E35" s="143"/>
      <c r="F35" s="143"/>
      <c r="G35" s="144"/>
      <c r="H35" s="14"/>
      <c r="I35" s="14"/>
      <c r="J35" s="14"/>
      <c r="K35" s="14"/>
      <c r="L35" s="14"/>
      <c r="M35" s="14"/>
      <c r="N35" s="14"/>
      <c r="O35" s="14"/>
      <c r="P35" s="14"/>
      <c r="Q35" s="14"/>
      <c r="R35" s="14"/>
      <c r="S35" s="14"/>
      <c r="T35" s="14"/>
      <c r="U35" s="14"/>
      <c r="V35" s="14"/>
      <c r="W35" s="14"/>
      <c r="X35" s="14"/>
      <c r="Y35" s="14"/>
      <c r="Z35" s="14"/>
    </row>
    <row r="36" spans="1:26" ht="11.4" x14ac:dyDescent="0.25">
      <c r="A36" s="14"/>
      <c r="B36" s="248" t="s">
        <v>693</v>
      </c>
      <c r="C36" s="249" t="s">
        <v>40</v>
      </c>
      <c r="D36" s="249" t="s">
        <v>40</v>
      </c>
      <c r="E36" s="249" t="s">
        <v>40</v>
      </c>
      <c r="F36" s="250">
        <v>0.98</v>
      </c>
      <c r="G36" s="251">
        <v>0.98</v>
      </c>
      <c r="H36" s="345"/>
      <c r="I36" s="345"/>
      <c r="J36" s="345"/>
      <c r="K36" s="345"/>
      <c r="L36" s="345"/>
      <c r="M36" s="345"/>
      <c r="N36" s="345"/>
      <c r="O36" s="345"/>
      <c r="P36" s="345"/>
      <c r="Q36" s="345"/>
      <c r="R36" s="345"/>
      <c r="S36" s="345"/>
      <c r="T36" s="345"/>
      <c r="U36" s="345"/>
      <c r="V36" s="345"/>
      <c r="W36" s="345"/>
      <c r="X36" s="345"/>
      <c r="Y36" s="345"/>
      <c r="Z36" s="345"/>
    </row>
    <row r="37" spans="1:26" ht="11.4" x14ac:dyDescent="0.25">
      <c r="A37" s="14"/>
      <c r="B37" s="409" t="s">
        <v>694</v>
      </c>
      <c r="C37" s="410" t="s">
        <v>40</v>
      </c>
      <c r="D37" s="410" t="s">
        <v>40</v>
      </c>
      <c r="E37" s="410" t="s">
        <v>40</v>
      </c>
      <c r="F37" s="411">
        <v>0.4</v>
      </c>
      <c r="G37" s="412">
        <v>0.4</v>
      </c>
      <c r="H37" s="345"/>
      <c r="I37" s="345"/>
      <c r="J37" s="345"/>
      <c r="K37" s="345"/>
      <c r="L37" s="345"/>
      <c r="M37" s="345"/>
      <c r="N37" s="345"/>
      <c r="O37" s="345"/>
      <c r="P37" s="345"/>
      <c r="Q37" s="345"/>
      <c r="R37" s="345"/>
      <c r="S37" s="345"/>
      <c r="T37" s="345"/>
      <c r="U37" s="345"/>
      <c r="V37" s="345"/>
      <c r="W37" s="345"/>
      <c r="X37" s="345"/>
      <c r="Y37" s="345"/>
      <c r="Z37" s="345"/>
    </row>
    <row r="38" spans="1:26" s="56" customFormat="1" x14ac:dyDescent="0.25">
      <c r="A38" s="131"/>
      <c r="B38" s="65"/>
      <c r="C38" s="146"/>
      <c r="D38" s="148"/>
      <c r="E38" s="148"/>
      <c r="F38" s="148"/>
      <c r="G38" s="149"/>
      <c r="H38" s="111"/>
      <c r="I38" s="131"/>
      <c r="J38" s="131"/>
      <c r="K38" s="131"/>
      <c r="L38" s="131"/>
      <c r="M38" s="131"/>
      <c r="N38" s="131"/>
      <c r="O38" s="131"/>
      <c r="P38" s="131"/>
      <c r="Q38" s="131"/>
      <c r="R38" s="131"/>
      <c r="S38" s="131"/>
      <c r="T38" s="131"/>
      <c r="U38" s="131"/>
      <c r="V38" s="131"/>
      <c r="W38" s="131"/>
      <c r="X38" s="131"/>
      <c r="Y38" s="131"/>
      <c r="Z38" s="131"/>
    </row>
    <row r="39" spans="1:26" ht="13.5" customHeight="1" x14ac:dyDescent="0.25">
      <c r="A39" s="14"/>
      <c r="B39" s="60" t="s">
        <v>151</v>
      </c>
      <c r="C39" s="143"/>
      <c r="D39" s="143"/>
      <c r="E39" s="143"/>
      <c r="F39" s="143"/>
      <c r="G39" s="144"/>
      <c r="H39" s="14"/>
      <c r="I39" s="14"/>
      <c r="J39" s="14"/>
      <c r="K39" s="14"/>
      <c r="L39" s="14"/>
      <c r="M39" s="14"/>
      <c r="N39" s="14"/>
      <c r="O39" s="14"/>
      <c r="P39" s="14"/>
      <c r="Q39" s="14"/>
      <c r="R39" s="14"/>
      <c r="S39" s="14"/>
      <c r="T39" s="14"/>
      <c r="U39" s="14"/>
      <c r="V39" s="14"/>
      <c r="W39" s="14"/>
      <c r="X39" s="14"/>
      <c r="Y39" s="14"/>
      <c r="Z39" s="14"/>
    </row>
    <row r="40" spans="1:26" ht="13.5" customHeight="1" x14ac:dyDescent="0.25">
      <c r="A40" s="14"/>
      <c r="B40" s="61" t="s">
        <v>143</v>
      </c>
      <c r="C40" s="145">
        <v>0.17</v>
      </c>
      <c r="D40" s="145">
        <v>0.17</v>
      </c>
      <c r="E40" s="145">
        <v>0.18</v>
      </c>
      <c r="F40" s="145">
        <v>0.19</v>
      </c>
      <c r="G40" s="142">
        <v>0.18</v>
      </c>
      <c r="H40" s="14"/>
      <c r="I40" s="14"/>
      <c r="J40" s="14"/>
      <c r="K40" s="14"/>
      <c r="L40" s="14"/>
      <c r="M40" s="14"/>
      <c r="N40" s="14"/>
      <c r="O40" s="14"/>
      <c r="P40" s="14"/>
      <c r="Q40" s="14"/>
      <c r="R40" s="14"/>
      <c r="S40" s="14"/>
      <c r="T40" s="14"/>
      <c r="U40" s="14"/>
      <c r="V40" s="14"/>
      <c r="W40" s="14"/>
      <c r="X40" s="14"/>
      <c r="Y40" s="14"/>
      <c r="Z40" s="14"/>
    </row>
    <row r="41" spans="1:26" ht="13.5" customHeight="1" x14ac:dyDescent="0.25">
      <c r="A41" s="14"/>
      <c r="B41" s="61" t="s">
        <v>152</v>
      </c>
      <c r="C41" s="145">
        <v>0.08</v>
      </c>
      <c r="D41" s="145">
        <v>0.09</v>
      </c>
      <c r="E41" s="145">
        <v>0.1</v>
      </c>
      <c r="F41" s="145">
        <v>0.12</v>
      </c>
      <c r="G41" s="142">
        <v>0.11</v>
      </c>
      <c r="H41" s="14"/>
      <c r="I41" s="14"/>
      <c r="J41" s="14"/>
      <c r="K41" s="14"/>
      <c r="L41" s="14"/>
      <c r="M41" s="14"/>
      <c r="N41" s="14"/>
      <c r="O41" s="14"/>
      <c r="P41" s="14"/>
      <c r="Q41" s="14"/>
      <c r="R41" s="14"/>
      <c r="S41" s="14"/>
      <c r="T41" s="14"/>
      <c r="U41" s="14"/>
      <c r="V41" s="14"/>
      <c r="W41" s="14"/>
      <c r="X41" s="14"/>
      <c r="Y41" s="14"/>
      <c r="Z41" s="14"/>
    </row>
    <row r="42" spans="1:26" ht="13.5" customHeight="1" x14ac:dyDescent="0.25">
      <c r="A42" s="14"/>
      <c r="B42" s="61" t="s">
        <v>153</v>
      </c>
      <c r="C42" s="145">
        <v>0.06</v>
      </c>
      <c r="D42" s="145">
        <v>0.06</v>
      </c>
      <c r="E42" s="145">
        <v>7.0000000000000007E-2</v>
      </c>
      <c r="F42" s="145">
        <v>7.0000000000000007E-2</v>
      </c>
      <c r="G42" s="147">
        <v>0.06</v>
      </c>
      <c r="H42" s="14"/>
      <c r="I42" s="14"/>
      <c r="J42" s="14"/>
      <c r="K42" s="14"/>
      <c r="L42" s="14"/>
      <c r="M42" s="14"/>
      <c r="N42" s="14"/>
      <c r="O42" s="14"/>
      <c r="P42" s="14"/>
      <c r="Q42" s="14"/>
      <c r="R42" s="14"/>
      <c r="S42" s="14"/>
      <c r="T42" s="14"/>
      <c r="U42" s="14"/>
      <c r="V42" s="14"/>
      <c r="W42" s="14"/>
      <c r="X42" s="14"/>
      <c r="Y42" s="14"/>
      <c r="Z42" s="14"/>
    </row>
    <row r="43" spans="1:26" ht="13.5" customHeight="1" x14ac:dyDescent="0.25">
      <c r="A43" s="14"/>
      <c r="B43" s="61" t="s">
        <v>140</v>
      </c>
      <c r="C43" s="145">
        <v>0.05</v>
      </c>
      <c r="D43" s="145">
        <v>0.06</v>
      </c>
      <c r="E43" s="145">
        <v>7.0000000000000007E-2</v>
      </c>
      <c r="F43" s="145">
        <v>7.0000000000000007E-2</v>
      </c>
      <c r="G43" s="142">
        <v>7.0000000000000007E-2</v>
      </c>
      <c r="H43" s="14"/>
      <c r="I43" s="14"/>
      <c r="J43" s="14"/>
      <c r="K43" s="14"/>
      <c r="L43" s="14"/>
      <c r="M43" s="14"/>
      <c r="N43" s="14"/>
      <c r="O43" s="14"/>
      <c r="P43" s="14"/>
      <c r="Q43" s="14"/>
      <c r="R43" s="14"/>
      <c r="S43" s="14"/>
      <c r="T43" s="14"/>
      <c r="U43" s="14"/>
      <c r="V43" s="14"/>
      <c r="W43" s="14"/>
      <c r="X43" s="14"/>
      <c r="Y43" s="14"/>
      <c r="Z43" s="14"/>
    </row>
    <row r="44" spans="1:26" ht="13.5" customHeight="1" x14ac:dyDescent="0.25">
      <c r="A44" s="14"/>
      <c r="B44" s="61" t="s">
        <v>141</v>
      </c>
      <c r="C44" s="145">
        <v>0.17</v>
      </c>
      <c r="D44" s="145">
        <v>0.17</v>
      </c>
      <c r="E44" s="145">
        <v>0.17</v>
      </c>
      <c r="F44" s="145">
        <v>0.17</v>
      </c>
      <c r="G44" s="142">
        <v>0.18</v>
      </c>
      <c r="H44" s="14"/>
      <c r="I44" s="14"/>
      <c r="J44" s="14"/>
      <c r="K44" s="14"/>
      <c r="L44" s="14"/>
      <c r="M44" s="14"/>
      <c r="N44" s="14"/>
      <c r="O44" s="14"/>
      <c r="P44" s="14"/>
      <c r="Q44" s="14"/>
      <c r="R44" s="14"/>
      <c r="S44" s="14"/>
      <c r="T44" s="14"/>
      <c r="U44" s="14"/>
      <c r="V44" s="14"/>
      <c r="W44" s="14"/>
      <c r="X44" s="14"/>
      <c r="Y44" s="14"/>
      <c r="Z44" s="14"/>
    </row>
    <row r="45" spans="1:26" ht="13.5" customHeight="1" x14ac:dyDescent="0.25">
      <c r="A45" s="14"/>
      <c r="B45" s="63" t="s">
        <v>720</v>
      </c>
      <c r="C45" s="154">
        <v>0.1</v>
      </c>
      <c r="D45" s="154">
        <v>0.12</v>
      </c>
      <c r="E45" s="154">
        <v>0.13</v>
      </c>
      <c r="F45" s="154">
        <v>0.13</v>
      </c>
      <c r="G45" s="155">
        <v>0.13</v>
      </c>
      <c r="H45" s="14"/>
      <c r="I45" s="14"/>
      <c r="J45" s="14"/>
      <c r="K45" s="14"/>
      <c r="L45" s="14"/>
      <c r="M45" s="14"/>
      <c r="N45" s="14"/>
      <c r="O45" s="14"/>
      <c r="P45" s="14"/>
      <c r="Q45" s="14"/>
      <c r="R45" s="14"/>
      <c r="S45" s="14"/>
      <c r="T45" s="14"/>
      <c r="U45" s="14"/>
      <c r="V45" s="14"/>
      <c r="W45" s="14"/>
      <c r="X45" s="14"/>
      <c r="Y45" s="14"/>
      <c r="Z45" s="14"/>
    </row>
    <row r="46" spans="1:26" s="56" customFormat="1" ht="5.0999999999999996" customHeight="1" x14ac:dyDescent="0.25">
      <c r="A46" s="131"/>
      <c r="B46" s="65"/>
      <c r="C46" s="146"/>
      <c r="D46" s="148"/>
      <c r="E46" s="148"/>
      <c r="F46" s="148"/>
      <c r="G46" s="149"/>
      <c r="H46" s="111"/>
      <c r="I46" s="131"/>
      <c r="J46" s="131"/>
      <c r="K46" s="131"/>
      <c r="L46" s="131"/>
      <c r="M46" s="131"/>
      <c r="N46" s="131"/>
      <c r="O46" s="131"/>
      <c r="P46" s="131"/>
      <c r="Q46" s="131"/>
      <c r="R46" s="131"/>
      <c r="S46" s="131"/>
      <c r="T46" s="131"/>
      <c r="U46" s="131"/>
      <c r="V46" s="131"/>
      <c r="W46" s="131"/>
      <c r="X46" s="131"/>
      <c r="Y46" s="131"/>
      <c r="Z46" s="131"/>
    </row>
    <row r="47" spans="1:26" ht="13.5" customHeight="1" x14ac:dyDescent="0.25">
      <c r="A47" s="14"/>
      <c r="B47" s="60" t="s">
        <v>154</v>
      </c>
      <c r="C47" s="143"/>
      <c r="D47" s="143"/>
      <c r="E47" s="143"/>
      <c r="F47" s="143"/>
      <c r="G47" s="144"/>
      <c r="H47" s="14"/>
      <c r="I47" s="14"/>
      <c r="J47" s="14"/>
      <c r="K47" s="14"/>
      <c r="L47" s="14"/>
      <c r="M47" s="14"/>
      <c r="N47" s="14"/>
      <c r="O47" s="14"/>
      <c r="P47" s="14"/>
      <c r="Q47" s="14"/>
      <c r="R47" s="14"/>
      <c r="S47" s="14"/>
      <c r="T47" s="14"/>
      <c r="U47" s="14"/>
      <c r="V47" s="14"/>
      <c r="W47" s="14"/>
      <c r="X47" s="14"/>
      <c r="Y47" s="14"/>
      <c r="Z47" s="14"/>
    </row>
    <row r="48" spans="1:26" ht="13.5" customHeight="1" x14ac:dyDescent="0.25">
      <c r="A48" s="14"/>
      <c r="B48" s="61" t="s">
        <v>155</v>
      </c>
      <c r="C48" s="145">
        <v>0.25</v>
      </c>
      <c r="D48" s="145">
        <v>0.25</v>
      </c>
      <c r="E48" s="145">
        <v>0.4</v>
      </c>
      <c r="F48" s="145">
        <v>0.33</v>
      </c>
      <c r="G48" s="142">
        <v>0.33</v>
      </c>
      <c r="H48" s="14"/>
      <c r="I48" s="14"/>
      <c r="J48" s="14"/>
      <c r="K48" s="14"/>
      <c r="L48" s="14"/>
      <c r="M48" s="14"/>
      <c r="N48" s="14"/>
      <c r="O48" s="14"/>
      <c r="P48" s="14"/>
      <c r="Q48" s="14"/>
      <c r="R48" s="14"/>
      <c r="S48" s="14"/>
      <c r="T48" s="14"/>
      <c r="U48" s="14"/>
      <c r="V48" s="14"/>
      <c r="W48" s="14"/>
      <c r="X48" s="14"/>
      <c r="Y48" s="14"/>
      <c r="Z48" s="14"/>
    </row>
    <row r="49" spans="1:26" ht="13.5" customHeight="1" x14ac:dyDescent="0.25">
      <c r="A49" s="14"/>
      <c r="B49" s="61" t="s">
        <v>156</v>
      </c>
      <c r="C49" s="145">
        <v>0.11</v>
      </c>
      <c r="D49" s="145">
        <v>0.08</v>
      </c>
      <c r="E49" s="145">
        <v>0.1</v>
      </c>
      <c r="F49" s="145">
        <v>0.11</v>
      </c>
      <c r="G49" s="142">
        <v>0.13</v>
      </c>
      <c r="H49" s="14"/>
      <c r="I49" s="14"/>
      <c r="J49" s="14"/>
      <c r="K49" s="14"/>
      <c r="L49" s="14"/>
      <c r="M49" s="14"/>
      <c r="N49" s="14"/>
      <c r="O49" s="14"/>
      <c r="P49" s="14"/>
      <c r="Q49" s="14"/>
      <c r="R49" s="14"/>
      <c r="S49" s="14"/>
      <c r="T49" s="14"/>
      <c r="U49" s="14"/>
      <c r="V49" s="14"/>
      <c r="W49" s="14"/>
      <c r="X49" s="14"/>
      <c r="Y49" s="14"/>
      <c r="Z49" s="14"/>
    </row>
    <row r="50" spans="1:26" ht="13.5" customHeight="1" x14ac:dyDescent="0.25">
      <c r="A50" s="14"/>
      <c r="B50" s="61" t="s">
        <v>157</v>
      </c>
      <c r="C50" s="145">
        <v>0.11</v>
      </c>
      <c r="D50" s="145">
        <v>0.11</v>
      </c>
      <c r="E50" s="145">
        <v>0.12</v>
      </c>
      <c r="F50" s="145">
        <v>0.12</v>
      </c>
      <c r="G50" s="147">
        <v>0.13</v>
      </c>
      <c r="H50" s="14"/>
      <c r="I50" s="14"/>
      <c r="J50" s="14"/>
      <c r="K50" s="14"/>
      <c r="L50" s="14"/>
      <c r="M50" s="14"/>
      <c r="N50" s="14"/>
      <c r="O50" s="14"/>
      <c r="P50" s="14"/>
      <c r="Q50" s="14"/>
      <c r="R50" s="14"/>
      <c r="S50" s="14"/>
      <c r="T50" s="14"/>
      <c r="U50" s="14"/>
      <c r="V50" s="14"/>
      <c r="W50" s="14"/>
      <c r="X50" s="14"/>
      <c r="Y50" s="14"/>
      <c r="Z50" s="14"/>
    </row>
    <row r="51" spans="1:26" ht="13.5" customHeight="1" x14ac:dyDescent="0.25">
      <c r="A51" s="14"/>
      <c r="B51" s="61" t="s">
        <v>158</v>
      </c>
      <c r="C51" s="145">
        <v>0.1</v>
      </c>
      <c r="D51" s="145">
        <v>0.12</v>
      </c>
      <c r="E51" s="145">
        <v>0.13</v>
      </c>
      <c r="F51" s="145">
        <v>0.13</v>
      </c>
      <c r="G51" s="142">
        <v>0.13</v>
      </c>
      <c r="H51" s="14"/>
      <c r="I51" s="14"/>
      <c r="J51" s="14"/>
      <c r="K51" s="14"/>
      <c r="L51" s="14"/>
      <c r="M51" s="14"/>
      <c r="N51" s="14"/>
      <c r="O51" s="14"/>
      <c r="P51" s="14"/>
      <c r="Q51" s="14"/>
      <c r="R51" s="14"/>
      <c r="S51" s="14"/>
      <c r="T51" s="14"/>
      <c r="U51" s="14"/>
      <c r="V51" s="14"/>
      <c r="W51" s="14"/>
      <c r="X51" s="14"/>
      <c r="Y51" s="14"/>
      <c r="Z51" s="14"/>
    </row>
    <row r="52" spans="1:26" ht="13.5" customHeight="1" x14ac:dyDescent="0.25">
      <c r="A52" s="14"/>
      <c r="B52" s="63" t="s">
        <v>720</v>
      </c>
      <c r="C52" s="154">
        <v>0.1</v>
      </c>
      <c r="D52" s="154">
        <v>0.12</v>
      </c>
      <c r="E52" s="154">
        <v>0.13</v>
      </c>
      <c r="F52" s="154">
        <v>0.13</v>
      </c>
      <c r="G52" s="155">
        <v>0.13</v>
      </c>
      <c r="H52" s="14"/>
      <c r="I52" s="14"/>
      <c r="J52" s="14"/>
      <c r="K52" s="14"/>
      <c r="L52" s="14"/>
      <c r="M52" s="14"/>
      <c r="N52" s="14"/>
      <c r="O52" s="14"/>
      <c r="P52" s="14"/>
      <c r="Q52" s="14"/>
      <c r="R52" s="14"/>
      <c r="S52" s="14"/>
      <c r="T52" s="14"/>
      <c r="U52" s="14"/>
      <c r="V52" s="14"/>
      <c r="W52" s="14"/>
      <c r="X52" s="14"/>
      <c r="Y52" s="14"/>
      <c r="Z52" s="14"/>
    </row>
    <row r="53" spans="1:26" s="56" customFormat="1" ht="5.0999999999999996" customHeight="1" x14ac:dyDescent="0.25">
      <c r="A53" s="131"/>
      <c r="B53" s="65"/>
      <c r="C53" s="146"/>
      <c r="D53" s="148"/>
      <c r="E53" s="148"/>
      <c r="F53" s="148"/>
      <c r="G53" s="156"/>
      <c r="H53" s="111"/>
      <c r="I53" s="131"/>
      <c r="J53" s="131"/>
      <c r="K53" s="131"/>
      <c r="L53" s="131"/>
      <c r="M53" s="131"/>
      <c r="N53" s="131"/>
      <c r="O53" s="131"/>
      <c r="P53" s="131"/>
      <c r="Q53" s="131"/>
      <c r="R53" s="131"/>
      <c r="S53" s="131"/>
      <c r="T53" s="131"/>
      <c r="U53" s="131"/>
      <c r="V53" s="131"/>
      <c r="W53" s="131"/>
      <c r="X53" s="131"/>
      <c r="Y53" s="131"/>
      <c r="Z53" s="131"/>
    </row>
    <row r="54" spans="1:26" ht="13.5" customHeight="1" x14ac:dyDescent="0.25">
      <c r="A54" s="14"/>
      <c r="B54" s="83" t="s">
        <v>159</v>
      </c>
      <c r="C54" s="157">
        <v>0.15</v>
      </c>
      <c r="D54" s="157">
        <v>0.22</v>
      </c>
      <c r="E54" s="157">
        <v>0.21</v>
      </c>
      <c r="F54" s="157">
        <v>0.21</v>
      </c>
      <c r="G54" s="158">
        <v>0.22</v>
      </c>
      <c r="H54" s="14"/>
      <c r="I54" s="14"/>
      <c r="J54" s="14"/>
      <c r="K54" s="14"/>
      <c r="L54" s="14"/>
      <c r="M54" s="14"/>
      <c r="N54" s="14"/>
      <c r="O54" s="14"/>
      <c r="P54" s="14"/>
      <c r="Q54" s="14"/>
      <c r="R54" s="14"/>
      <c r="S54" s="14"/>
      <c r="T54" s="14"/>
      <c r="U54" s="14"/>
      <c r="V54" s="14"/>
      <c r="W54" s="14"/>
      <c r="X54" s="14"/>
      <c r="Y54" s="14"/>
      <c r="Z54" s="14"/>
    </row>
    <row r="55" spans="1:26" s="56" customFormat="1" ht="5.0999999999999996" customHeight="1" x14ac:dyDescent="0.25">
      <c r="A55" s="131"/>
      <c r="B55" s="65"/>
      <c r="C55" s="146"/>
      <c r="D55" s="148"/>
      <c r="E55" s="148"/>
      <c r="F55" s="148"/>
      <c r="G55" s="149"/>
      <c r="H55" s="111"/>
      <c r="I55" s="131"/>
      <c r="J55" s="131"/>
      <c r="K55" s="131"/>
      <c r="L55" s="131"/>
      <c r="M55" s="131"/>
      <c r="N55" s="131"/>
      <c r="O55" s="131"/>
      <c r="P55" s="131"/>
      <c r="Q55" s="131"/>
      <c r="R55" s="131"/>
      <c r="S55" s="131"/>
      <c r="T55" s="131"/>
      <c r="U55" s="131"/>
      <c r="V55" s="131"/>
      <c r="W55" s="131"/>
      <c r="X55" s="131"/>
      <c r="Y55" s="131"/>
      <c r="Z55" s="131"/>
    </row>
    <row r="56" spans="1:26" ht="13.5" customHeight="1" x14ac:dyDescent="0.25">
      <c r="A56" s="14"/>
      <c r="B56" s="48" t="s">
        <v>160</v>
      </c>
      <c r="C56" s="159"/>
      <c r="D56" s="159"/>
      <c r="E56" s="159"/>
      <c r="F56" s="159"/>
      <c r="G56" s="160"/>
      <c r="H56" s="14"/>
      <c r="I56" s="14"/>
      <c r="J56" s="14"/>
      <c r="K56" s="14"/>
      <c r="L56" s="14"/>
      <c r="M56" s="14"/>
      <c r="N56" s="14"/>
      <c r="O56" s="14"/>
      <c r="P56" s="14"/>
      <c r="Q56" s="14"/>
      <c r="R56" s="14"/>
      <c r="S56" s="14"/>
      <c r="T56" s="14"/>
      <c r="U56" s="14"/>
      <c r="V56" s="14"/>
      <c r="W56" s="14"/>
      <c r="X56" s="14"/>
      <c r="Y56" s="14"/>
      <c r="Z56" s="14"/>
    </row>
    <row r="57" spans="1:26" ht="13.5" customHeight="1" x14ac:dyDescent="0.25">
      <c r="A57" s="14"/>
      <c r="B57" s="60" t="s">
        <v>161</v>
      </c>
      <c r="C57" s="143"/>
      <c r="D57" s="143"/>
      <c r="E57" s="143"/>
      <c r="F57" s="143"/>
      <c r="G57" s="161"/>
      <c r="H57" s="14"/>
      <c r="I57" s="14"/>
      <c r="J57" s="14"/>
      <c r="K57" s="14"/>
      <c r="L57" s="14"/>
      <c r="M57" s="14"/>
      <c r="N57" s="14"/>
      <c r="O57" s="14"/>
      <c r="P57" s="14"/>
      <c r="Q57" s="14"/>
      <c r="R57" s="14"/>
      <c r="S57" s="14"/>
      <c r="T57" s="14"/>
      <c r="U57" s="14"/>
      <c r="V57" s="14"/>
      <c r="W57" s="14"/>
      <c r="X57" s="14"/>
      <c r="Y57" s="14"/>
      <c r="Z57" s="14"/>
    </row>
    <row r="58" spans="1:26" ht="13.5" customHeight="1" x14ac:dyDescent="0.25">
      <c r="A58" s="14"/>
      <c r="B58" s="61" t="s">
        <v>145</v>
      </c>
      <c r="C58" s="145">
        <v>0.13</v>
      </c>
      <c r="D58" s="145">
        <v>0.23</v>
      </c>
      <c r="E58" s="145">
        <v>0.13</v>
      </c>
      <c r="F58" s="145">
        <v>0.16</v>
      </c>
      <c r="G58" s="142">
        <v>0.22</v>
      </c>
      <c r="H58" s="14"/>
      <c r="I58" s="14"/>
      <c r="J58" s="14"/>
      <c r="K58" s="14"/>
      <c r="L58" s="14"/>
      <c r="M58" s="14"/>
      <c r="N58" s="14"/>
      <c r="O58" s="14"/>
      <c r="P58" s="14"/>
      <c r="Q58" s="14"/>
      <c r="R58" s="14"/>
      <c r="S58" s="14"/>
      <c r="T58" s="14"/>
      <c r="U58" s="14"/>
      <c r="V58" s="14"/>
      <c r="W58" s="14"/>
      <c r="X58" s="14"/>
      <c r="Y58" s="14"/>
      <c r="Z58" s="14"/>
    </row>
    <row r="59" spans="1:26" ht="13.5" customHeight="1" x14ac:dyDescent="0.25">
      <c r="A59" s="14"/>
      <c r="B59" s="61" t="s">
        <v>146</v>
      </c>
      <c r="C59" s="145">
        <v>0.06</v>
      </c>
      <c r="D59" s="145">
        <v>0.28000000000000003</v>
      </c>
      <c r="E59" s="145">
        <v>0.05</v>
      </c>
      <c r="F59" s="145">
        <v>0.06</v>
      </c>
      <c r="G59" s="142">
        <v>0.09</v>
      </c>
      <c r="H59" s="14"/>
      <c r="I59" s="14"/>
      <c r="J59" s="14"/>
      <c r="K59" s="14"/>
      <c r="L59" s="14"/>
      <c r="M59" s="14"/>
      <c r="N59" s="14"/>
      <c r="O59" s="14"/>
      <c r="P59" s="14"/>
      <c r="Q59" s="14"/>
      <c r="R59" s="14"/>
      <c r="S59" s="14"/>
      <c r="T59" s="14"/>
      <c r="U59" s="14"/>
      <c r="V59" s="14"/>
      <c r="W59" s="14"/>
      <c r="X59" s="14"/>
      <c r="Y59" s="14"/>
      <c r="Z59" s="14"/>
    </row>
    <row r="60" spans="1:26" ht="13.5" customHeight="1" x14ac:dyDescent="0.25">
      <c r="A60" s="14"/>
      <c r="B60" s="61" t="s">
        <v>147</v>
      </c>
      <c r="C60" s="145">
        <v>0.19</v>
      </c>
      <c r="D60" s="145">
        <v>0.31</v>
      </c>
      <c r="E60" s="145">
        <v>0.08</v>
      </c>
      <c r="F60" s="145">
        <v>0.11</v>
      </c>
      <c r="G60" s="142">
        <v>0.26</v>
      </c>
      <c r="H60" s="14"/>
      <c r="I60" s="14"/>
      <c r="J60" s="14"/>
      <c r="K60" s="14"/>
      <c r="L60" s="14"/>
      <c r="M60" s="14"/>
      <c r="N60" s="14"/>
      <c r="O60" s="14"/>
      <c r="P60" s="14"/>
      <c r="Q60" s="14"/>
      <c r="R60" s="14"/>
      <c r="S60" s="14"/>
      <c r="T60" s="14"/>
      <c r="U60" s="14"/>
      <c r="V60" s="14"/>
      <c r="W60" s="14"/>
      <c r="X60" s="14"/>
      <c r="Y60" s="14"/>
      <c r="Z60" s="14"/>
    </row>
    <row r="61" spans="1:26" s="56" customFormat="1" x14ac:dyDescent="0.25">
      <c r="A61" s="131"/>
      <c r="B61" s="65"/>
      <c r="C61" s="146"/>
      <c r="D61" s="148"/>
      <c r="E61" s="148"/>
      <c r="F61" s="148"/>
      <c r="G61" s="162"/>
      <c r="H61" s="111"/>
      <c r="I61" s="131"/>
      <c r="J61" s="131"/>
      <c r="K61" s="131"/>
      <c r="L61" s="131"/>
      <c r="M61" s="131"/>
      <c r="N61" s="131"/>
      <c r="O61" s="131"/>
      <c r="P61" s="131"/>
      <c r="Q61" s="131"/>
      <c r="R61" s="131"/>
      <c r="S61" s="131"/>
      <c r="T61" s="131"/>
      <c r="U61" s="131"/>
      <c r="V61" s="131"/>
      <c r="W61" s="131"/>
      <c r="X61" s="131"/>
      <c r="Y61" s="131"/>
      <c r="Z61" s="131"/>
    </row>
    <row r="62" spans="1:26" ht="13.5" customHeight="1" x14ac:dyDescent="0.25">
      <c r="A62" s="14"/>
      <c r="B62" s="60" t="s">
        <v>164</v>
      </c>
      <c r="C62" s="143"/>
      <c r="D62" s="143"/>
      <c r="E62" s="143"/>
      <c r="F62" s="143"/>
      <c r="G62" s="144"/>
      <c r="H62" s="14"/>
      <c r="I62" s="14"/>
      <c r="J62" s="14"/>
      <c r="K62" s="14"/>
      <c r="L62" s="14"/>
      <c r="M62" s="14"/>
      <c r="N62" s="14"/>
      <c r="O62" s="14"/>
      <c r="P62" s="14"/>
      <c r="Q62" s="14"/>
      <c r="R62" s="14"/>
      <c r="S62" s="14"/>
      <c r="T62" s="14"/>
      <c r="U62" s="14"/>
      <c r="V62" s="14"/>
      <c r="W62" s="14"/>
      <c r="X62" s="14"/>
      <c r="Y62" s="14"/>
      <c r="Z62" s="14"/>
    </row>
    <row r="63" spans="1:26" ht="13.5" customHeight="1" x14ac:dyDescent="0.25">
      <c r="A63" s="14"/>
      <c r="B63" s="61" t="s">
        <v>749</v>
      </c>
      <c r="C63" s="145">
        <v>0.09</v>
      </c>
      <c r="D63" s="145">
        <v>0.28999999999999998</v>
      </c>
      <c r="E63" s="145">
        <v>0.06</v>
      </c>
      <c r="F63" s="145">
        <v>0.08</v>
      </c>
      <c r="G63" s="142">
        <v>0.14000000000000001</v>
      </c>
      <c r="H63" s="347"/>
      <c r="I63" s="14"/>
      <c r="J63" s="14"/>
      <c r="K63" s="14"/>
      <c r="L63" s="14"/>
      <c r="M63" s="14"/>
      <c r="N63" s="14"/>
      <c r="O63" s="14"/>
      <c r="P63" s="14"/>
      <c r="Q63" s="14"/>
      <c r="R63" s="14"/>
      <c r="S63" s="14"/>
      <c r="T63" s="14"/>
      <c r="U63" s="14"/>
      <c r="V63" s="14"/>
      <c r="W63" s="14"/>
      <c r="X63" s="14"/>
      <c r="Y63" s="14"/>
      <c r="Z63" s="14"/>
    </row>
    <row r="64" spans="1:26" ht="13.5" customHeight="1" x14ac:dyDescent="0.25">
      <c r="A64" s="14"/>
      <c r="B64" s="61" t="s">
        <v>750</v>
      </c>
      <c r="C64" s="145">
        <v>0.17</v>
      </c>
      <c r="D64" s="145">
        <v>0.19</v>
      </c>
      <c r="E64" s="145">
        <v>0.09</v>
      </c>
      <c r="F64" s="145">
        <v>0.12</v>
      </c>
      <c r="G64" s="142">
        <v>0.22</v>
      </c>
      <c r="H64" s="347"/>
      <c r="I64" s="14"/>
      <c r="J64" s="14"/>
      <c r="K64" s="14"/>
      <c r="L64" s="14"/>
      <c r="M64" s="14"/>
      <c r="N64" s="14"/>
      <c r="O64" s="14"/>
      <c r="P64" s="14"/>
      <c r="Q64" s="14"/>
      <c r="R64" s="14"/>
      <c r="S64" s="14"/>
      <c r="T64" s="14"/>
      <c r="U64" s="14"/>
      <c r="V64" s="14"/>
      <c r="W64" s="14"/>
      <c r="X64" s="14"/>
      <c r="Y64" s="14"/>
      <c r="Z64" s="14"/>
    </row>
    <row r="65" spans="1:26" s="56" customFormat="1" x14ac:dyDescent="0.25">
      <c r="A65" s="131"/>
      <c r="B65" s="88"/>
      <c r="C65" s="404"/>
      <c r="D65" s="405"/>
      <c r="E65" s="405"/>
      <c r="F65" s="405"/>
      <c r="G65" s="162"/>
      <c r="H65" s="111"/>
      <c r="I65" s="131"/>
      <c r="J65" s="131"/>
      <c r="K65" s="131"/>
      <c r="L65" s="131"/>
      <c r="M65" s="131"/>
      <c r="N65" s="131"/>
      <c r="O65" s="131"/>
      <c r="P65" s="131"/>
      <c r="Q65" s="131"/>
      <c r="R65" s="131"/>
      <c r="S65" s="131"/>
      <c r="T65" s="131"/>
      <c r="U65" s="131"/>
      <c r="V65" s="131"/>
      <c r="W65" s="131"/>
      <c r="X65" s="131"/>
      <c r="Y65" s="131"/>
      <c r="Z65" s="131"/>
    </row>
    <row r="66" spans="1:26" ht="13.5" customHeight="1" x14ac:dyDescent="0.25">
      <c r="A66" s="14"/>
      <c r="B66" s="60" t="s">
        <v>162</v>
      </c>
      <c r="C66" s="143"/>
      <c r="D66" s="143"/>
      <c r="E66" s="143"/>
      <c r="F66" s="143"/>
      <c r="G66" s="144"/>
      <c r="H66" s="14"/>
      <c r="I66" s="14"/>
      <c r="J66" s="14"/>
      <c r="K66" s="14"/>
      <c r="L66" s="14"/>
      <c r="M66" s="14"/>
      <c r="N66" s="14"/>
      <c r="O66" s="14"/>
      <c r="P66" s="14"/>
      <c r="Q66" s="14"/>
      <c r="R66" s="14"/>
      <c r="S66" s="14"/>
      <c r="T66" s="14"/>
      <c r="U66" s="14"/>
      <c r="V66" s="14"/>
      <c r="W66" s="14"/>
      <c r="X66" s="14"/>
      <c r="Y66" s="14"/>
      <c r="Z66" s="14"/>
    </row>
    <row r="67" spans="1:26" ht="13.5" customHeight="1" x14ac:dyDescent="0.25">
      <c r="A67" s="14"/>
      <c r="B67" s="61" t="s">
        <v>747</v>
      </c>
      <c r="C67" s="145">
        <v>0.18</v>
      </c>
      <c r="D67" s="145">
        <v>0.16</v>
      </c>
      <c r="E67" s="145">
        <v>0.1</v>
      </c>
      <c r="F67" s="145">
        <v>0.11</v>
      </c>
      <c r="G67" s="142">
        <v>0.2</v>
      </c>
      <c r="H67" s="128"/>
      <c r="I67" s="14"/>
      <c r="J67" s="14"/>
      <c r="K67" s="14"/>
      <c r="L67" s="14"/>
      <c r="M67" s="14"/>
      <c r="N67" s="14"/>
      <c r="O67" s="14"/>
      <c r="P67" s="14"/>
      <c r="Q67" s="14"/>
      <c r="R67" s="14"/>
      <c r="S67" s="14"/>
      <c r="T67" s="14"/>
      <c r="U67" s="14"/>
      <c r="V67" s="14"/>
      <c r="W67" s="14"/>
      <c r="X67" s="14"/>
      <c r="Y67" s="14"/>
      <c r="Z67" s="14"/>
    </row>
    <row r="68" spans="1:26" ht="13.5" customHeight="1" x14ac:dyDescent="0.25">
      <c r="A68" s="14"/>
      <c r="B68" s="61" t="s">
        <v>142</v>
      </c>
      <c r="C68" s="145">
        <v>0.05</v>
      </c>
      <c r="D68" s="145">
        <v>0.03</v>
      </c>
      <c r="E68" s="145">
        <v>0.05</v>
      </c>
      <c r="F68" s="145">
        <v>0.06</v>
      </c>
      <c r="G68" s="142">
        <v>0.15</v>
      </c>
      <c r="H68" s="14"/>
      <c r="I68" s="14"/>
      <c r="J68" s="14"/>
      <c r="K68" s="14"/>
      <c r="L68" s="14"/>
      <c r="M68" s="14"/>
      <c r="N68" s="14"/>
      <c r="O68" s="14"/>
      <c r="P68" s="14"/>
      <c r="Q68" s="14"/>
      <c r="R68" s="14"/>
      <c r="S68" s="14"/>
      <c r="T68" s="14"/>
      <c r="U68" s="14"/>
      <c r="V68" s="14"/>
      <c r="W68" s="14"/>
      <c r="X68" s="14"/>
      <c r="Y68" s="14"/>
      <c r="Z68" s="14"/>
    </row>
    <row r="69" spans="1:26" ht="13.5" customHeight="1" x14ac:dyDescent="0.25">
      <c r="A69" s="14"/>
      <c r="B69" s="61" t="s">
        <v>140</v>
      </c>
      <c r="C69" s="145">
        <v>0.03</v>
      </c>
      <c r="D69" s="145">
        <v>0.55000000000000004</v>
      </c>
      <c r="E69" s="145">
        <v>0.03</v>
      </c>
      <c r="F69" s="145">
        <v>0.04</v>
      </c>
      <c r="G69" s="142">
        <v>0.05</v>
      </c>
      <c r="H69" s="14"/>
      <c r="I69" s="14"/>
      <c r="J69" s="14"/>
      <c r="K69" s="14"/>
      <c r="L69" s="14"/>
      <c r="M69" s="14"/>
      <c r="N69" s="14"/>
      <c r="O69" s="14"/>
      <c r="P69" s="14"/>
      <c r="Q69" s="14"/>
      <c r="R69" s="14"/>
      <c r="S69" s="14"/>
      <c r="T69" s="14"/>
      <c r="U69" s="14"/>
      <c r="V69" s="14"/>
      <c r="W69" s="14"/>
      <c r="X69" s="14"/>
      <c r="Y69" s="14"/>
      <c r="Z69" s="14"/>
    </row>
    <row r="70" spans="1:26" ht="13.5" customHeight="1" x14ac:dyDescent="0.25">
      <c r="A70" s="14"/>
      <c r="B70" s="61" t="s">
        <v>141</v>
      </c>
      <c r="C70" s="145">
        <v>0.11</v>
      </c>
      <c r="D70" s="145">
        <v>0.06</v>
      </c>
      <c r="E70" s="145">
        <v>0.05</v>
      </c>
      <c r="F70" s="145">
        <v>0.25</v>
      </c>
      <c r="G70" s="142">
        <v>0.1</v>
      </c>
      <c r="H70" s="14"/>
      <c r="I70" s="14"/>
      <c r="J70" s="14"/>
      <c r="K70" s="14"/>
      <c r="L70" s="14"/>
      <c r="M70" s="14"/>
      <c r="N70" s="14"/>
      <c r="O70" s="14"/>
      <c r="P70" s="14"/>
      <c r="Q70" s="14"/>
      <c r="R70" s="14"/>
      <c r="S70" s="14"/>
      <c r="T70" s="14"/>
      <c r="U70" s="14"/>
      <c r="V70" s="14"/>
      <c r="W70" s="14"/>
      <c r="X70" s="14"/>
      <c r="Y70" s="14"/>
      <c r="Z70" s="14"/>
    </row>
    <row r="71" spans="1:26" ht="13.5" customHeight="1" x14ac:dyDescent="0.25">
      <c r="A71" s="14"/>
      <c r="B71" s="63" t="s">
        <v>163</v>
      </c>
      <c r="C71" s="154">
        <v>0.1</v>
      </c>
      <c r="D71" s="154">
        <v>0.28000000000000003</v>
      </c>
      <c r="E71" s="154">
        <v>7.0000000000000007E-2</v>
      </c>
      <c r="F71" s="154">
        <v>0.09</v>
      </c>
      <c r="G71" s="155">
        <v>0.15</v>
      </c>
      <c r="H71" s="14"/>
      <c r="I71" s="14"/>
      <c r="J71" s="14"/>
      <c r="K71" s="14"/>
      <c r="L71" s="14"/>
      <c r="M71" s="14"/>
      <c r="N71" s="14"/>
      <c r="O71" s="14"/>
      <c r="P71" s="14"/>
      <c r="Q71" s="14"/>
      <c r="R71" s="14"/>
      <c r="S71" s="14"/>
      <c r="T71" s="14"/>
      <c r="U71" s="14"/>
      <c r="V71" s="14"/>
      <c r="W71" s="14"/>
      <c r="X71" s="14"/>
      <c r="Y71" s="14"/>
      <c r="Z71" s="14"/>
    </row>
    <row r="72" spans="1:26" s="56" customFormat="1" x14ac:dyDescent="0.25">
      <c r="A72" s="131"/>
      <c r="B72" s="65"/>
      <c r="C72" s="146"/>
      <c r="D72" s="148"/>
      <c r="E72" s="148"/>
      <c r="F72" s="148"/>
      <c r="G72" s="149"/>
      <c r="H72" s="111"/>
      <c r="I72" s="131"/>
      <c r="J72" s="131"/>
      <c r="K72" s="131"/>
      <c r="L72" s="131"/>
      <c r="M72" s="131"/>
      <c r="N72" s="131"/>
      <c r="O72" s="131"/>
      <c r="P72" s="131"/>
      <c r="Q72" s="131"/>
      <c r="R72" s="131"/>
      <c r="S72" s="131"/>
      <c r="T72" s="131"/>
      <c r="U72" s="131"/>
      <c r="V72" s="131"/>
      <c r="W72" s="131"/>
      <c r="X72" s="131"/>
      <c r="Y72" s="131"/>
      <c r="Z72" s="131"/>
    </row>
    <row r="73" spans="1:26" s="99" customFormat="1" ht="13.5" customHeight="1" x14ac:dyDescent="0.25">
      <c r="A73" s="125"/>
      <c r="B73" s="119" t="s">
        <v>165</v>
      </c>
      <c r="C73" s="164" t="s">
        <v>40</v>
      </c>
      <c r="D73" s="164" t="s">
        <v>40</v>
      </c>
      <c r="E73" s="164" t="s">
        <v>40</v>
      </c>
      <c r="F73" s="164" t="s">
        <v>40</v>
      </c>
      <c r="G73" s="165">
        <v>0.09</v>
      </c>
      <c r="H73" s="125"/>
      <c r="I73" s="125"/>
      <c r="J73" s="125"/>
      <c r="K73" s="125"/>
      <c r="L73" s="125"/>
      <c r="M73" s="125"/>
      <c r="N73" s="125"/>
      <c r="O73" s="125"/>
      <c r="P73" s="125"/>
      <c r="Q73" s="125"/>
      <c r="R73" s="125"/>
      <c r="S73" s="125"/>
      <c r="T73" s="125"/>
      <c r="U73" s="125"/>
      <c r="V73" s="125"/>
      <c r="W73" s="125"/>
      <c r="X73" s="125"/>
      <c r="Y73" s="125"/>
      <c r="Z73" s="125"/>
    </row>
    <row r="74" spans="1:26" s="56" customFormat="1" x14ac:dyDescent="0.25">
      <c r="A74" s="131"/>
      <c r="B74" s="65"/>
      <c r="C74" s="118"/>
      <c r="D74" s="111"/>
      <c r="E74" s="111"/>
      <c r="F74" s="111"/>
      <c r="G74" s="69"/>
      <c r="H74" s="111"/>
      <c r="I74" s="131"/>
      <c r="J74" s="131"/>
      <c r="K74" s="131"/>
      <c r="L74" s="131"/>
      <c r="M74" s="131"/>
      <c r="N74" s="131"/>
      <c r="O74" s="131"/>
      <c r="P74" s="131"/>
      <c r="Q74" s="131"/>
      <c r="R74" s="131"/>
      <c r="S74" s="131"/>
      <c r="T74" s="131"/>
      <c r="U74" s="131"/>
      <c r="V74" s="131"/>
      <c r="W74" s="131"/>
      <c r="X74" s="131"/>
      <c r="Y74" s="131"/>
      <c r="Z74" s="131"/>
    </row>
    <row r="75" spans="1:26" ht="8.1" customHeight="1" x14ac:dyDescent="0.25">
      <c r="A75" s="14"/>
      <c r="B75" s="94"/>
      <c r="C75" s="58"/>
      <c r="D75" s="58"/>
      <c r="E75" s="58"/>
      <c r="F75" s="58"/>
      <c r="G75" s="58"/>
      <c r="H75" s="14"/>
      <c r="I75" s="14"/>
      <c r="J75" s="14"/>
      <c r="K75" s="14"/>
      <c r="L75" s="14"/>
      <c r="M75" s="14"/>
      <c r="N75" s="14"/>
      <c r="O75" s="14"/>
      <c r="P75" s="14"/>
      <c r="Q75" s="14"/>
      <c r="R75" s="14"/>
      <c r="S75" s="14"/>
      <c r="T75" s="14"/>
      <c r="U75" s="14"/>
      <c r="V75" s="14"/>
      <c r="W75" s="14"/>
      <c r="X75" s="14"/>
      <c r="Y75" s="14"/>
      <c r="Z75" s="14"/>
    </row>
    <row r="76" spans="1:26" ht="21.6" customHeight="1" x14ac:dyDescent="0.3">
      <c r="A76" s="338"/>
      <c r="B76" s="586" t="s">
        <v>704</v>
      </c>
      <c r="C76" s="586"/>
      <c r="D76" s="586"/>
      <c r="E76" s="586"/>
      <c r="F76" s="586"/>
      <c r="G76" s="586"/>
      <c r="H76" s="130"/>
      <c r="I76" s="14"/>
      <c r="J76" s="14"/>
      <c r="K76" s="14"/>
      <c r="L76" s="14"/>
      <c r="M76" s="14"/>
      <c r="N76" s="14"/>
      <c r="O76" s="14"/>
      <c r="P76" s="14"/>
      <c r="Q76" s="14"/>
      <c r="R76" s="14"/>
      <c r="S76" s="14"/>
      <c r="T76" s="14"/>
      <c r="U76" s="14"/>
      <c r="V76" s="14"/>
      <c r="W76" s="14"/>
      <c r="X76" s="14"/>
      <c r="Y76" s="14"/>
      <c r="Z76" s="14"/>
    </row>
    <row r="77" spans="1:26" ht="11.4" x14ac:dyDescent="0.3">
      <c r="A77" s="338"/>
      <c r="B77" s="615" t="s">
        <v>765</v>
      </c>
      <c r="C77" s="615"/>
      <c r="D77" s="615"/>
      <c r="E77" s="615"/>
      <c r="F77" s="615"/>
      <c r="G77" s="615"/>
      <c r="H77" s="130"/>
      <c r="I77" s="14"/>
      <c r="J77" s="14"/>
      <c r="K77" s="14"/>
      <c r="L77" s="14"/>
      <c r="M77" s="14"/>
      <c r="N77" s="14"/>
      <c r="O77" s="14"/>
      <c r="P77" s="14"/>
      <c r="Q77" s="14"/>
      <c r="R77" s="14"/>
      <c r="S77" s="14"/>
      <c r="T77" s="14"/>
      <c r="U77" s="14"/>
      <c r="V77" s="14"/>
      <c r="W77" s="14"/>
      <c r="X77" s="14"/>
      <c r="Y77" s="14"/>
      <c r="Z77" s="14"/>
    </row>
    <row r="78" spans="1:26" ht="11.4" x14ac:dyDescent="0.3">
      <c r="A78" s="338"/>
      <c r="B78" s="615" t="s">
        <v>748</v>
      </c>
      <c r="C78" s="615"/>
      <c r="D78" s="615"/>
      <c r="E78" s="615"/>
      <c r="F78" s="615"/>
      <c r="G78" s="615"/>
      <c r="H78" s="130"/>
      <c r="I78" s="14"/>
      <c r="J78" s="14"/>
      <c r="K78" s="14"/>
      <c r="L78" s="14"/>
      <c r="M78" s="14"/>
      <c r="N78" s="14"/>
      <c r="O78" s="14"/>
      <c r="P78" s="14"/>
      <c r="Q78" s="14"/>
      <c r="R78" s="14"/>
      <c r="S78" s="14"/>
      <c r="T78" s="14"/>
      <c r="U78" s="14"/>
      <c r="V78" s="14"/>
      <c r="W78" s="14"/>
      <c r="X78" s="14"/>
      <c r="Y78" s="14"/>
      <c r="Z78" s="14"/>
    </row>
    <row r="79" spans="1:26" ht="11.4" x14ac:dyDescent="0.3">
      <c r="A79" s="338"/>
      <c r="B79" s="615" t="s">
        <v>751</v>
      </c>
      <c r="C79" s="615"/>
      <c r="D79" s="615"/>
      <c r="E79" s="615"/>
      <c r="F79" s="615"/>
      <c r="G79" s="615"/>
      <c r="H79" s="130"/>
      <c r="I79" s="14"/>
      <c r="J79" s="14"/>
      <c r="K79" s="14"/>
      <c r="L79" s="14"/>
      <c r="M79" s="14"/>
      <c r="N79" s="14"/>
      <c r="O79" s="14"/>
      <c r="P79" s="14"/>
      <c r="Q79" s="14"/>
      <c r="R79" s="14"/>
      <c r="S79" s="14"/>
      <c r="T79" s="14"/>
      <c r="U79" s="14"/>
      <c r="V79" s="14"/>
      <c r="W79" s="14"/>
      <c r="X79" s="14"/>
      <c r="Y79" s="14"/>
      <c r="Z79" s="14"/>
    </row>
    <row r="80" spans="1:26" ht="54.75" customHeight="1" x14ac:dyDescent="0.3">
      <c r="A80" s="338"/>
      <c r="B80" s="586"/>
      <c r="C80" s="586"/>
      <c r="D80" s="586"/>
      <c r="E80" s="586"/>
      <c r="F80" s="586"/>
      <c r="G80" s="586"/>
      <c r="H80" s="130"/>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sheetData>
  <mergeCells count="6">
    <mergeCell ref="B80:G80"/>
    <mergeCell ref="B76:G76"/>
    <mergeCell ref="B79:G79"/>
    <mergeCell ref="C25:G25"/>
    <mergeCell ref="B78:G78"/>
    <mergeCell ref="B77:G77"/>
  </mergeCells>
  <printOptions horizontalCentered="1"/>
  <pageMargins left="0.25" right="0.25" top="0.75" bottom="0.75" header="0.3" footer="0.3"/>
  <pageSetup scale="68" orientation="portrait" r:id="rId1"/>
  <headerFooter>
    <oddFooter>&amp;C&amp;"Century Gothic,Regular"&amp;9Page &amp;P of &amp;N</oddFooter>
  </headerFooter>
  <rowBreaks count="1" manualBreakCount="1">
    <brk id="74" min="1"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98BA-A88D-4DAC-B2E2-2E282AD9AFAE}">
  <sheetPr codeName="Sheet15">
    <tabColor rgb="FF46263D"/>
    <pageSetUpPr fitToPage="1"/>
  </sheetPr>
  <dimension ref="A1:Z94"/>
  <sheetViews>
    <sheetView zoomScale="130" zoomScaleNormal="130" zoomScaleSheetLayoutView="160" workbookViewId="0">
      <pane ySplit="4" topLeftCell="A26" activePane="bottomLeft" state="frozen"/>
      <selection activeCell="I28" sqref="I28"/>
      <selection pane="bottomLeft" activeCell="B34" sqref="B34:G35"/>
    </sheetView>
  </sheetViews>
  <sheetFormatPr defaultColWidth="9.109375" defaultRowHeight="10.8" x14ac:dyDescent="0.25"/>
  <cols>
    <col min="1" max="1" width="9.109375" style="54"/>
    <col min="2" max="2" width="45.6640625" style="54" customWidth="1"/>
    <col min="3" max="7" width="13.6640625" style="54" customWidth="1"/>
    <col min="8" max="16384" width="9.109375" style="54"/>
  </cols>
  <sheetData>
    <row r="1" spans="1:26" ht="20.399999999999999" customHeight="1" x14ac:dyDescent="0.25">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25">
      <c r="A2" s="14"/>
      <c r="B2" s="447" t="s">
        <v>128</v>
      </c>
      <c r="C2" s="450"/>
      <c r="D2" s="448"/>
      <c r="E2" s="448"/>
      <c r="F2" s="448"/>
      <c r="G2" s="449"/>
      <c r="H2" s="14"/>
      <c r="I2" s="14"/>
      <c r="J2" s="14"/>
      <c r="K2" s="14"/>
      <c r="L2" s="14"/>
      <c r="M2" s="14"/>
      <c r="N2" s="14"/>
      <c r="O2" s="14"/>
      <c r="P2" s="14"/>
      <c r="Q2" s="14"/>
      <c r="R2" s="14"/>
      <c r="S2" s="14"/>
      <c r="T2" s="14"/>
      <c r="U2" s="14"/>
      <c r="V2" s="14"/>
      <c r="W2" s="14"/>
      <c r="X2" s="14"/>
      <c r="Y2" s="14"/>
      <c r="Z2" s="14"/>
    </row>
    <row r="3" spans="1:26" x14ac:dyDescent="0.25">
      <c r="A3" s="14"/>
      <c r="B3" s="52"/>
      <c r="C3" s="166">
        <v>2016</v>
      </c>
      <c r="D3" s="166">
        <v>2017</v>
      </c>
      <c r="E3" s="166">
        <v>2018</v>
      </c>
      <c r="F3" s="166">
        <v>2019</v>
      </c>
      <c r="G3" s="167">
        <v>2020</v>
      </c>
      <c r="H3" s="14"/>
      <c r="I3" s="14"/>
      <c r="J3" s="14"/>
      <c r="K3" s="14"/>
      <c r="L3" s="14"/>
      <c r="M3" s="14"/>
      <c r="N3" s="14"/>
      <c r="O3" s="14"/>
      <c r="P3" s="14"/>
      <c r="Q3" s="14"/>
      <c r="R3" s="14"/>
      <c r="S3" s="14"/>
      <c r="T3" s="14"/>
      <c r="U3" s="14"/>
      <c r="V3" s="14"/>
      <c r="W3" s="14"/>
      <c r="X3" s="14"/>
      <c r="Y3" s="14"/>
      <c r="Z3" s="14"/>
    </row>
    <row r="4" spans="1:26" ht="15.75" customHeight="1" x14ac:dyDescent="0.25">
      <c r="A4" s="14"/>
      <c r="B4" s="4" t="s">
        <v>166</v>
      </c>
      <c r="C4" s="5"/>
      <c r="D4" s="73"/>
      <c r="E4" s="73"/>
      <c r="F4" s="73"/>
      <c r="G4" s="79"/>
      <c r="H4" s="14"/>
      <c r="I4" s="14"/>
      <c r="J4" s="14"/>
      <c r="K4" s="14"/>
      <c r="L4" s="14"/>
      <c r="M4" s="14"/>
      <c r="N4" s="14"/>
      <c r="O4" s="14"/>
      <c r="P4" s="14"/>
      <c r="Q4" s="14"/>
      <c r="R4" s="14"/>
      <c r="S4" s="14"/>
      <c r="T4" s="14"/>
      <c r="U4" s="14"/>
      <c r="V4" s="14"/>
      <c r="W4" s="14"/>
      <c r="X4" s="14"/>
      <c r="Y4" s="14"/>
      <c r="Z4" s="14"/>
    </row>
    <row r="5" spans="1:26" ht="13.5" customHeight="1" x14ac:dyDescent="0.25">
      <c r="A5" s="14"/>
      <c r="B5" s="8" t="s">
        <v>729</v>
      </c>
      <c r="C5" s="170">
        <v>129.4</v>
      </c>
      <c r="D5" s="170">
        <v>153</v>
      </c>
      <c r="E5" s="170">
        <v>155</v>
      </c>
      <c r="F5" s="170">
        <v>100</v>
      </c>
      <c r="G5" s="171">
        <v>108</v>
      </c>
      <c r="H5" s="348"/>
      <c r="I5" s="14"/>
      <c r="J5" s="14"/>
      <c r="K5" s="14"/>
      <c r="L5" s="14"/>
      <c r="M5" s="14"/>
      <c r="N5" s="14"/>
      <c r="O5" s="14"/>
      <c r="P5" s="14"/>
      <c r="Q5" s="14"/>
      <c r="R5" s="14"/>
      <c r="S5" s="14"/>
      <c r="T5" s="14"/>
      <c r="U5" s="14"/>
      <c r="V5" s="14"/>
      <c r="W5" s="14"/>
      <c r="X5" s="14"/>
      <c r="Y5" s="14"/>
      <c r="Z5" s="14"/>
    </row>
    <row r="6" spans="1:26" ht="13.5" customHeight="1" x14ac:dyDescent="0.25">
      <c r="A6" s="14"/>
      <c r="B6" s="61" t="s">
        <v>167</v>
      </c>
      <c r="C6" s="140">
        <v>0.26</v>
      </c>
      <c r="D6" s="140">
        <v>0.3</v>
      </c>
      <c r="E6" s="140">
        <v>0.4</v>
      </c>
      <c r="F6" s="140">
        <v>0.28999999999999998</v>
      </c>
      <c r="G6" s="141">
        <v>0.35</v>
      </c>
      <c r="H6" s="348"/>
      <c r="I6" s="14"/>
      <c r="J6" s="14"/>
      <c r="K6" s="14"/>
      <c r="L6" s="14"/>
      <c r="M6" s="14"/>
      <c r="N6" s="14"/>
      <c r="O6" s="14"/>
      <c r="P6" s="14"/>
      <c r="Q6" s="14"/>
      <c r="R6" s="14"/>
      <c r="S6" s="14"/>
      <c r="T6" s="14"/>
      <c r="U6" s="14"/>
      <c r="V6" s="14"/>
      <c r="W6" s="14"/>
      <c r="X6" s="14"/>
      <c r="Y6" s="14"/>
      <c r="Z6" s="14"/>
    </row>
    <row r="7" spans="1:26" ht="13.5" customHeight="1" x14ac:dyDescent="0.25">
      <c r="A7" s="14"/>
      <c r="B7" s="349" t="s">
        <v>168</v>
      </c>
      <c r="C7" s="350">
        <v>0.12</v>
      </c>
      <c r="D7" s="350">
        <v>0.19</v>
      </c>
      <c r="E7" s="350">
        <v>0.15</v>
      </c>
      <c r="F7" s="350">
        <v>0.21</v>
      </c>
      <c r="G7" s="351">
        <v>0.17</v>
      </c>
      <c r="H7" s="348"/>
      <c r="I7" s="14"/>
      <c r="J7" s="14"/>
      <c r="K7" s="14"/>
      <c r="L7" s="14"/>
      <c r="M7" s="14"/>
      <c r="N7" s="14"/>
      <c r="O7" s="14"/>
      <c r="P7" s="14"/>
      <c r="Q7" s="14"/>
      <c r="R7" s="14"/>
      <c r="S7" s="14"/>
      <c r="T7" s="14"/>
      <c r="U7" s="14"/>
      <c r="V7" s="14"/>
      <c r="W7" s="14"/>
      <c r="X7" s="14"/>
      <c r="Y7" s="14"/>
      <c r="Z7" s="14"/>
    </row>
    <row r="8" spans="1:26" ht="13.5" customHeight="1" x14ac:dyDescent="0.25">
      <c r="A8" s="14"/>
      <c r="B8" s="349" t="s">
        <v>169</v>
      </c>
      <c r="C8" s="350">
        <v>0.16</v>
      </c>
      <c r="D8" s="350">
        <v>0.14000000000000001</v>
      </c>
      <c r="E8" s="350">
        <v>0.12</v>
      </c>
      <c r="F8" s="350">
        <v>0.18</v>
      </c>
      <c r="G8" s="351">
        <v>0.12</v>
      </c>
      <c r="H8" s="348"/>
      <c r="I8" s="14"/>
      <c r="J8" s="14"/>
      <c r="K8" s="14"/>
      <c r="L8" s="14"/>
      <c r="M8" s="14"/>
      <c r="N8" s="14"/>
      <c r="O8" s="14"/>
      <c r="P8" s="14"/>
      <c r="Q8" s="14"/>
      <c r="R8" s="14"/>
      <c r="S8" s="14"/>
      <c r="T8" s="14"/>
      <c r="U8" s="14"/>
      <c r="V8" s="14"/>
      <c r="W8" s="14"/>
      <c r="X8" s="14"/>
      <c r="Y8" s="14"/>
      <c r="Z8" s="14"/>
    </row>
    <row r="9" spans="1:26" ht="13.5" customHeight="1" x14ac:dyDescent="0.25">
      <c r="A9" s="14"/>
      <c r="B9" s="349" t="s">
        <v>170</v>
      </c>
      <c r="C9" s="350">
        <v>0.19</v>
      </c>
      <c r="D9" s="350">
        <v>0.19</v>
      </c>
      <c r="E9" s="350">
        <v>0.15</v>
      </c>
      <c r="F9" s="350">
        <v>0.17</v>
      </c>
      <c r="G9" s="351">
        <v>0.15</v>
      </c>
      <c r="H9" s="348"/>
      <c r="I9" s="14"/>
      <c r="J9" s="14"/>
      <c r="K9" s="14"/>
      <c r="L9" s="14"/>
      <c r="M9" s="14"/>
      <c r="N9" s="14"/>
      <c r="O9" s="14"/>
      <c r="P9" s="14"/>
      <c r="Q9" s="14"/>
      <c r="R9" s="14"/>
      <c r="S9" s="14"/>
      <c r="T9" s="14"/>
      <c r="U9" s="14"/>
      <c r="V9" s="14"/>
      <c r="W9" s="14"/>
      <c r="X9" s="14"/>
      <c r="Y9" s="14"/>
      <c r="Z9" s="14"/>
    </row>
    <row r="10" spans="1:26" ht="13.5" customHeight="1" x14ac:dyDescent="0.25">
      <c r="A10" s="14"/>
      <c r="B10" s="349" t="s">
        <v>684</v>
      </c>
      <c r="C10" s="350">
        <v>0.13</v>
      </c>
      <c r="D10" s="350">
        <v>0.15</v>
      </c>
      <c r="E10" s="350">
        <v>0.15</v>
      </c>
      <c r="F10" s="350">
        <v>0.14000000000000001</v>
      </c>
      <c r="G10" s="351">
        <v>0.17</v>
      </c>
      <c r="H10" s="348"/>
      <c r="I10" s="14"/>
      <c r="J10" s="14"/>
      <c r="K10" s="14"/>
      <c r="L10" s="14"/>
      <c r="M10" s="14"/>
      <c r="N10" s="14"/>
      <c r="O10" s="14"/>
      <c r="P10" s="14"/>
      <c r="Q10" s="14"/>
      <c r="R10" s="14"/>
      <c r="S10" s="14"/>
      <c r="T10" s="14"/>
      <c r="U10" s="14"/>
      <c r="V10" s="14"/>
      <c r="W10" s="14"/>
      <c r="X10" s="14"/>
      <c r="Y10" s="14"/>
      <c r="Z10" s="14"/>
    </row>
    <row r="11" spans="1:26" ht="13.5" customHeight="1" x14ac:dyDescent="0.25">
      <c r="A11" s="14"/>
      <c r="B11" s="352" t="s">
        <v>171</v>
      </c>
      <c r="C11" s="353">
        <v>0.14000000000000001</v>
      </c>
      <c r="D11" s="353">
        <v>0.03</v>
      </c>
      <c r="E11" s="353">
        <v>0.03</v>
      </c>
      <c r="F11" s="353">
        <v>0.01</v>
      </c>
      <c r="G11" s="354">
        <v>0.04</v>
      </c>
      <c r="H11" s="348"/>
      <c r="I11" s="14"/>
      <c r="J11" s="14"/>
      <c r="K11" s="14"/>
      <c r="L11" s="14"/>
      <c r="M11" s="14"/>
      <c r="N11" s="14"/>
      <c r="O11" s="14"/>
      <c r="P11" s="14"/>
      <c r="Q11" s="14"/>
      <c r="R11" s="14"/>
      <c r="S11" s="14"/>
      <c r="T11" s="14"/>
      <c r="U11" s="14"/>
      <c r="V11" s="14"/>
      <c r="W11" s="14"/>
      <c r="X11" s="14"/>
      <c r="Y11" s="14"/>
      <c r="Z11" s="14"/>
    </row>
    <row r="12" spans="1:26" s="56" customFormat="1" x14ac:dyDescent="0.25">
      <c r="A12" s="131"/>
      <c r="B12" s="355"/>
      <c r="C12" s="356"/>
      <c r="D12" s="357"/>
      <c r="E12" s="357"/>
      <c r="F12" s="357"/>
      <c r="G12" s="358"/>
      <c r="H12" s="111"/>
      <c r="I12" s="131"/>
      <c r="J12" s="131"/>
      <c r="K12" s="131"/>
      <c r="L12" s="131"/>
      <c r="M12" s="131"/>
      <c r="N12" s="131"/>
      <c r="O12" s="131"/>
      <c r="P12" s="131"/>
      <c r="Q12" s="131"/>
      <c r="R12" s="131"/>
      <c r="S12" s="131"/>
      <c r="T12" s="131"/>
      <c r="U12" s="131"/>
      <c r="V12" s="131"/>
      <c r="W12" s="131"/>
      <c r="X12" s="131"/>
      <c r="Y12" s="131"/>
      <c r="Z12" s="131"/>
    </row>
    <row r="13" spans="1:26" ht="13.5" customHeight="1" x14ac:dyDescent="0.25">
      <c r="A13" s="14"/>
      <c r="B13" s="359" t="s">
        <v>685</v>
      </c>
      <c r="C13" s="360"/>
      <c r="D13" s="360"/>
      <c r="E13" s="360"/>
      <c r="F13" s="360"/>
      <c r="G13" s="361"/>
      <c r="H13" s="14"/>
      <c r="I13" s="14"/>
      <c r="J13" s="14"/>
      <c r="K13" s="14"/>
      <c r="L13" s="14"/>
      <c r="M13" s="14"/>
      <c r="N13" s="14"/>
      <c r="O13" s="14"/>
      <c r="P13" s="14"/>
      <c r="Q13" s="14"/>
      <c r="R13" s="14"/>
      <c r="S13" s="14"/>
      <c r="T13" s="14"/>
      <c r="U13" s="14"/>
      <c r="V13" s="14"/>
      <c r="W13" s="14"/>
      <c r="X13" s="14"/>
      <c r="Y13" s="14"/>
      <c r="Z13" s="14"/>
    </row>
    <row r="14" spans="1:26" ht="13.5" customHeight="1" x14ac:dyDescent="0.25">
      <c r="A14" s="14"/>
      <c r="B14" s="362" t="s">
        <v>172</v>
      </c>
      <c r="C14" s="282"/>
      <c r="D14" s="282"/>
      <c r="E14" s="282"/>
      <c r="F14" s="282"/>
      <c r="G14" s="283"/>
      <c r="H14" s="14"/>
      <c r="I14" s="14"/>
      <c r="J14" s="14"/>
      <c r="K14" s="14"/>
      <c r="L14" s="14"/>
      <c r="M14" s="14"/>
      <c r="N14" s="14"/>
      <c r="O14" s="14"/>
      <c r="P14" s="14"/>
      <c r="Q14" s="14"/>
      <c r="R14" s="14"/>
      <c r="S14" s="14"/>
      <c r="T14" s="14"/>
      <c r="U14" s="14"/>
      <c r="V14" s="14"/>
      <c r="W14" s="14"/>
      <c r="X14" s="14"/>
      <c r="Y14" s="14"/>
      <c r="Z14" s="14"/>
    </row>
    <row r="15" spans="1:26" ht="13.5" customHeight="1" x14ac:dyDescent="0.25">
      <c r="A15" s="14"/>
      <c r="B15" s="349" t="s">
        <v>152</v>
      </c>
      <c r="C15" s="363">
        <v>8</v>
      </c>
      <c r="D15" s="363">
        <v>33</v>
      </c>
      <c r="E15" s="363">
        <v>37</v>
      </c>
      <c r="F15" s="363">
        <v>29</v>
      </c>
      <c r="G15" s="237">
        <v>17</v>
      </c>
      <c r="H15" s="14"/>
      <c r="I15" s="14"/>
      <c r="J15" s="14"/>
      <c r="K15" s="14"/>
      <c r="L15" s="14"/>
      <c r="M15" s="14"/>
      <c r="N15" s="14"/>
      <c r="O15" s="14"/>
      <c r="P15" s="14"/>
      <c r="Q15" s="14"/>
      <c r="R15" s="14"/>
      <c r="S15" s="14"/>
      <c r="T15" s="14"/>
      <c r="U15" s="14"/>
      <c r="V15" s="14"/>
      <c r="W15" s="14"/>
      <c r="X15" s="14"/>
      <c r="Y15" s="14"/>
      <c r="Z15" s="14"/>
    </row>
    <row r="16" spans="1:26" ht="13.5" customHeight="1" x14ac:dyDescent="0.25">
      <c r="A16" s="14"/>
      <c r="B16" s="349" t="s">
        <v>173</v>
      </c>
      <c r="C16" s="363">
        <v>0</v>
      </c>
      <c r="D16" s="363">
        <v>0</v>
      </c>
      <c r="E16" s="363">
        <v>5</v>
      </c>
      <c r="F16" s="363">
        <v>5</v>
      </c>
      <c r="G16" s="237">
        <v>1</v>
      </c>
      <c r="H16" s="14"/>
      <c r="I16" s="14"/>
      <c r="J16" s="14"/>
      <c r="K16" s="14"/>
      <c r="L16" s="14"/>
      <c r="M16" s="14"/>
      <c r="N16" s="14"/>
      <c r="O16" s="14"/>
      <c r="P16" s="14"/>
      <c r="Q16" s="14"/>
      <c r="R16" s="14"/>
      <c r="S16" s="14"/>
      <c r="T16" s="14"/>
      <c r="U16" s="14"/>
      <c r="V16" s="14"/>
      <c r="W16" s="14"/>
      <c r="X16" s="14"/>
      <c r="Y16" s="14"/>
      <c r="Z16" s="14"/>
    </row>
    <row r="17" spans="1:26" ht="13.5" customHeight="1" x14ac:dyDescent="0.25">
      <c r="A17" s="14"/>
      <c r="B17" s="349" t="s">
        <v>140</v>
      </c>
      <c r="C17" s="363">
        <v>64</v>
      </c>
      <c r="D17" s="363">
        <v>64</v>
      </c>
      <c r="E17" s="363">
        <v>76</v>
      </c>
      <c r="F17" s="363">
        <v>60</v>
      </c>
      <c r="G17" s="237">
        <v>53</v>
      </c>
      <c r="H17" s="14"/>
      <c r="I17" s="14"/>
      <c r="J17" s="14"/>
      <c r="K17" s="14"/>
      <c r="L17" s="14"/>
      <c r="M17" s="14"/>
      <c r="N17" s="14"/>
      <c r="O17" s="14"/>
      <c r="P17" s="14"/>
      <c r="Q17" s="14"/>
      <c r="R17" s="14"/>
      <c r="S17" s="14"/>
      <c r="T17" s="14"/>
      <c r="U17" s="14"/>
      <c r="V17" s="14"/>
      <c r="W17" s="14"/>
      <c r="X17" s="14"/>
      <c r="Y17" s="14"/>
      <c r="Z17" s="14"/>
    </row>
    <row r="18" spans="1:26" ht="13.5" customHeight="1" x14ac:dyDescent="0.25">
      <c r="A18" s="14"/>
      <c r="B18" s="349" t="s">
        <v>686</v>
      </c>
      <c r="C18" s="363">
        <v>8</v>
      </c>
      <c r="D18" s="363">
        <v>17</v>
      </c>
      <c r="E18" s="363">
        <v>15</v>
      </c>
      <c r="F18" s="363">
        <v>9</v>
      </c>
      <c r="G18" s="237">
        <v>10</v>
      </c>
      <c r="H18" s="14"/>
      <c r="I18" s="14"/>
      <c r="J18" s="14"/>
      <c r="K18" s="14"/>
      <c r="L18" s="14"/>
      <c r="M18" s="14"/>
      <c r="N18" s="14"/>
      <c r="O18" s="14"/>
      <c r="P18" s="14"/>
      <c r="Q18" s="14"/>
      <c r="R18" s="14"/>
      <c r="S18" s="14"/>
      <c r="T18" s="14"/>
      <c r="U18" s="14"/>
      <c r="V18" s="14"/>
      <c r="W18" s="14"/>
      <c r="X18" s="14"/>
      <c r="Y18" s="14"/>
      <c r="Z18" s="14"/>
    </row>
    <row r="19" spans="1:26" ht="13.5" customHeight="1" x14ac:dyDescent="0.25">
      <c r="A19" s="14"/>
      <c r="B19" s="349" t="s">
        <v>687</v>
      </c>
      <c r="C19" s="363">
        <v>30</v>
      </c>
      <c r="D19" s="363">
        <v>50</v>
      </c>
      <c r="E19" s="363">
        <v>106</v>
      </c>
      <c r="F19" s="363">
        <v>87</v>
      </c>
      <c r="G19" s="237">
        <v>59</v>
      </c>
      <c r="H19" s="14"/>
      <c r="I19" s="14"/>
      <c r="J19" s="14"/>
      <c r="K19" s="14"/>
      <c r="L19" s="14"/>
      <c r="M19" s="14"/>
      <c r="N19" s="14"/>
      <c r="O19" s="14"/>
      <c r="P19" s="14"/>
      <c r="Q19" s="14"/>
      <c r="R19" s="14"/>
      <c r="S19" s="14"/>
      <c r="T19" s="14"/>
      <c r="U19" s="14"/>
      <c r="V19" s="14"/>
      <c r="W19" s="14"/>
      <c r="X19" s="14"/>
      <c r="Y19" s="14"/>
      <c r="Z19" s="14"/>
    </row>
    <row r="20" spans="1:26" ht="13.5" customHeight="1" x14ac:dyDescent="0.25">
      <c r="A20" s="14"/>
      <c r="B20" s="92" t="s">
        <v>174</v>
      </c>
      <c r="C20" s="364">
        <f>+C19+C18+C17+C16+C15</f>
        <v>110</v>
      </c>
      <c r="D20" s="364">
        <f>+D19+D18+D17+D16+D15</f>
        <v>164</v>
      </c>
      <c r="E20" s="364">
        <f>+E19+E18+E17+E16+E15</f>
        <v>239</v>
      </c>
      <c r="F20" s="364">
        <f>+F19+F18+F17+F16+F15</f>
        <v>190</v>
      </c>
      <c r="G20" s="365">
        <f>+G19+G18+G17+G16+G15</f>
        <v>140</v>
      </c>
      <c r="H20" s="343"/>
      <c r="I20" s="14"/>
      <c r="J20" s="14"/>
      <c r="K20" s="14"/>
      <c r="L20" s="14"/>
      <c r="M20" s="14"/>
      <c r="N20" s="14"/>
      <c r="O20" s="14"/>
      <c r="P20" s="14"/>
      <c r="Q20" s="14"/>
      <c r="R20" s="14"/>
      <c r="S20" s="14"/>
      <c r="T20" s="14"/>
      <c r="U20" s="14"/>
      <c r="V20" s="14"/>
      <c r="W20" s="14"/>
      <c r="X20" s="14"/>
      <c r="Y20" s="14"/>
      <c r="Z20" s="14"/>
    </row>
    <row r="21" spans="1:26" s="56" customFormat="1" x14ac:dyDescent="0.25">
      <c r="A21" s="131"/>
      <c r="B21" s="366"/>
      <c r="C21" s="367"/>
      <c r="D21" s="368"/>
      <c r="E21" s="368"/>
      <c r="F21" s="368"/>
      <c r="G21" s="331"/>
      <c r="H21" s="111"/>
      <c r="I21" s="131"/>
      <c r="J21" s="131"/>
      <c r="K21" s="131"/>
      <c r="L21" s="131"/>
      <c r="M21" s="131"/>
      <c r="N21" s="131"/>
      <c r="O21" s="131"/>
      <c r="P21" s="131"/>
      <c r="Q21" s="131"/>
      <c r="R21" s="131"/>
      <c r="S21" s="131"/>
      <c r="T21" s="131"/>
      <c r="U21" s="131"/>
      <c r="V21" s="131"/>
      <c r="W21" s="131"/>
      <c r="X21" s="131"/>
      <c r="Y21" s="131"/>
      <c r="Z21" s="131"/>
    </row>
    <row r="22" spans="1:26" ht="13.5" customHeight="1" x14ac:dyDescent="0.25">
      <c r="A22" s="14"/>
      <c r="B22" s="362" t="s">
        <v>175</v>
      </c>
      <c r="C22" s="276"/>
      <c r="D22" s="276"/>
      <c r="E22" s="276"/>
      <c r="F22" s="276"/>
      <c r="G22" s="277"/>
      <c r="H22" s="14"/>
      <c r="I22" s="14"/>
      <c r="J22" s="14"/>
      <c r="K22" s="14"/>
      <c r="L22" s="14"/>
      <c r="M22" s="14"/>
      <c r="N22" s="14"/>
      <c r="O22" s="14"/>
      <c r="P22" s="14"/>
      <c r="Q22" s="14"/>
      <c r="R22" s="14"/>
      <c r="S22" s="14"/>
      <c r="T22" s="14"/>
      <c r="U22" s="14"/>
      <c r="V22" s="14"/>
      <c r="W22" s="14"/>
      <c r="X22" s="14"/>
      <c r="Y22" s="14"/>
      <c r="Z22" s="14"/>
    </row>
    <row r="23" spans="1:26" ht="13.5" customHeight="1" x14ac:dyDescent="0.25">
      <c r="A23" s="14"/>
      <c r="B23" s="349" t="s">
        <v>176</v>
      </c>
      <c r="C23" s="350">
        <v>0.2818181818181818</v>
      </c>
      <c r="D23" s="350">
        <v>0.40853658536585363</v>
      </c>
      <c r="E23" s="350">
        <v>0.33891213389121339</v>
      </c>
      <c r="F23" s="350">
        <v>0.24736842105263157</v>
      </c>
      <c r="G23" s="351">
        <v>0.27142857142857141</v>
      </c>
      <c r="H23" s="14"/>
      <c r="I23" s="14"/>
      <c r="J23" s="14"/>
      <c r="K23" s="14"/>
      <c r="L23" s="14"/>
      <c r="M23" s="14"/>
      <c r="N23" s="14"/>
      <c r="O23" s="14"/>
      <c r="P23" s="14"/>
      <c r="Q23" s="14"/>
      <c r="R23" s="14"/>
      <c r="S23" s="14"/>
      <c r="T23" s="14"/>
      <c r="U23" s="14"/>
      <c r="V23" s="14"/>
      <c r="W23" s="14"/>
      <c r="X23" s="14"/>
      <c r="Y23" s="14"/>
      <c r="Z23" s="14"/>
    </row>
    <row r="24" spans="1:26" ht="13.5" customHeight="1" x14ac:dyDescent="0.25">
      <c r="A24" s="14"/>
      <c r="B24" s="349" t="s">
        <v>177</v>
      </c>
      <c r="C24" s="350">
        <v>0</v>
      </c>
      <c r="D24" s="350">
        <v>0.01</v>
      </c>
      <c r="E24" s="350">
        <v>1.6736401673640166E-2</v>
      </c>
      <c r="F24" s="350">
        <v>3.0000000000000002E-2</v>
      </c>
      <c r="G24" s="351">
        <v>4.2857142857142858E-2</v>
      </c>
      <c r="H24" s="14"/>
      <c r="I24" s="14"/>
      <c r="J24" s="14"/>
      <c r="K24" s="14"/>
      <c r="L24" s="14"/>
      <c r="M24" s="14"/>
      <c r="N24" s="14"/>
      <c r="O24" s="14"/>
      <c r="P24" s="14"/>
      <c r="Q24" s="14"/>
      <c r="R24" s="14"/>
      <c r="S24" s="14"/>
      <c r="T24" s="14"/>
      <c r="U24" s="14"/>
      <c r="V24" s="14"/>
      <c r="W24" s="14"/>
      <c r="X24" s="14"/>
      <c r="Y24" s="14"/>
      <c r="Z24" s="14"/>
    </row>
    <row r="25" spans="1:26" ht="13.5" customHeight="1" x14ac:dyDescent="0.25">
      <c r="A25" s="14"/>
      <c r="B25" s="349" t="s">
        <v>178</v>
      </c>
      <c r="C25" s="350">
        <v>8.1818181818181818E-2</v>
      </c>
      <c r="D25" s="350">
        <v>0.06</v>
      </c>
      <c r="E25" s="350">
        <v>0.28033472803347281</v>
      </c>
      <c r="F25" s="350">
        <v>0.25263157894736843</v>
      </c>
      <c r="G25" s="351">
        <v>0.22</v>
      </c>
      <c r="H25" s="14"/>
      <c r="I25" s="14"/>
      <c r="J25" s="14"/>
      <c r="K25" s="14"/>
      <c r="L25" s="14"/>
      <c r="M25" s="14"/>
      <c r="N25" s="14"/>
      <c r="O25" s="14"/>
      <c r="P25" s="14"/>
      <c r="Q25" s="14"/>
      <c r="R25" s="14"/>
      <c r="S25" s="14"/>
      <c r="T25" s="14"/>
      <c r="U25" s="14"/>
      <c r="V25" s="14"/>
      <c r="W25" s="14"/>
      <c r="X25" s="14"/>
      <c r="Y25" s="14"/>
      <c r="Z25" s="14"/>
    </row>
    <row r="26" spans="1:26" ht="13.5" customHeight="1" x14ac:dyDescent="0.25">
      <c r="A26" s="14"/>
      <c r="B26" s="349" t="s">
        <v>132</v>
      </c>
      <c r="C26" s="350">
        <v>0.04</v>
      </c>
      <c r="D26" s="350">
        <v>0.10000000000000002</v>
      </c>
      <c r="E26" s="350">
        <v>0.11715481171548117</v>
      </c>
      <c r="F26" s="350">
        <v>0.12000000000000001</v>
      </c>
      <c r="G26" s="351">
        <v>0.15</v>
      </c>
      <c r="H26" s="14"/>
      <c r="I26" s="14"/>
      <c r="J26" s="14"/>
      <c r="K26" s="14"/>
      <c r="L26" s="14"/>
      <c r="M26" s="14"/>
      <c r="N26" s="14"/>
      <c r="O26" s="14"/>
      <c r="P26" s="14"/>
      <c r="Q26" s="14"/>
      <c r="R26" s="14"/>
      <c r="S26" s="14"/>
      <c r="T26" s="14"/>
      <c r="U26" s="14"/>
      <c r="V26" s="14"/>
      <c r="W26" s="14"/>
      <c r="X26" s="14"/>
      <c r="Y26" s="14"/>
      <c r="Z26" s="14"/>
    </row>
    <row r="27" spans="1:26" ht="13.5" customHeight="1" x14ac:dyDescent="0.25">
      <c r="A27" s="14"/>
      <c r="B27" s="349" t="s">
        <v>730</v>
      </c>
      <c r="C27" s="350">
        <v>8.1818181818181818E-2</v>
      </c>
      <c r="D27" s="350">
        <v>0.12195121951219512</v>
      </c>
      <c r="E27" s="350">
        <v>3.3472803347280332E-2</v>
      </c>
      <c r="F27" s="350">
        <v>7.8947368421052627E-2</v>
      </c>
      <c r="G27" s="351">
        <v>4.2857142857142858E-2</v>
      </c>
      <c r="H27" s="14"/>
      <c r="I27" s="14"/>
      <c r="J27" s="14"/>
      <c r="K27" s="14"/>
      <c r="L27" s="14"/>
      <c r="M27" s="14"/>
      <c r="N27" s="14"/>
      <c r="O27" s="14"/>
      <c r="P27" s="14"/>
      <c r="Q27" s="14"/>
      <c r="R27" s="14"/>
      <c r="S27" s="14"/>
      <c r="T27" s="14"/>
      <c r="U27" s="14"/>
      <c r="V27" s="14"/>
      <c r="W27" s="14"/>
      <c r="X27" s="14"/>
      <c r="Y27" s="14"/>
      <c r="Z27" s="14"/>
    </row>
    <row r="28" spans="1:26" ht="13.5" customHeight="1" x14ac:dyDescent="0.25">
      <c r="A28" s="14"/>
      <c r="B28" s="349" t="s">
        <v>179</v>
      </c>
      <c r="C28" s="350">
        <v>0.21818181818181817</v>
      </c>
      <c r="D28" s="350">
        <v>0.1402439024390244</v>
      </c>
      <c r="E28" s="350">
        <v>5.0209205020920501E-2</v>
      </c>
      <c r="F28" s="350">
        <v>6.3157894736842107E-2</v>
      </c>
      <c r="G28" s="351">
        <v>0.1</v>
      </c>
      <c r="H28" s="14"/>
      <c r="I28" s="14"/>
      <c r="J28" s="14"/>
      <c r="K28" s="14"/>
      <c r="L28" s="14"/>
      <c r="M28" s="14"/>
      <c r="N28" s="14"/>
      <c r="O28" s="14"/>
      <c r="P28" s="14"/>
      <c r="Q28" s="14"/>
      <c r="R28" s="14"/>
      <c r="S28" s="14"/>
      <c r="T28" s="14"/>
      <c r="U28" s="14"/>
      <c r="V28" s="14"/>
      <c r="W28" s="14"/>
      <c r="X28" s="14"/>
      <c r="Y28" s="14"/>
      <c r="Z28" s="14"/>
    </row>
    <row r="29" spans="1:26" ht="13.5" customHeight="1" x14ac:dyDescent="0.25">
      <c r="A29" s="14"/>
      <c r="B29" s="349" t="s">
        <v>180</v>
      </c>
      <c r="C29" s="350">
        <v>0.02</v>
      </c>
      <c r="D29" s="350">
        <v>4.2682926829268296E-2</v>
      </c>
      <c r="E29" s="350">
        <v>3.3472803347280332E-2</v>
      </c>
      <c r="F29" s="350">
        <v>8.9999999999999983E-2</v>
      </c>
      <c r="G29" s="351">
        <v>6.0000000000000005E-2</v>
      </c>
      <c r="H29" s="14"/>
      <c r="I29" s="14"/>
      <c r="J29" s="14"/>
      <c r="K29" s="14"/>
      <c r="L29" s="14"/>
      <c r="M29" s="14"/>
      <c r="N29" s="14"/>
      <c r="O29" s="14"/>
      <c r="P29" s="14"/>
      <c r="Q29" s="14"/>
      <c r="R29" s="14"/>
      <c r="S29" s="14"/>
      <c r="T29" s="14"/>
      <c r="U29" s="14"/>
      <c r="V29" s="14"/>
      <c r="W29" s="14"/>
      <c r="X29" s="14"/>
      <c r="Y29" s="14"/>
      <c r="Z29" s="14"/>
    </row>
    <row r="30" spans="1:26" ht="13.5" customHeight="1" x14ac:dyDescent="0.25">
      <c r="A30" s="14"/>
      <c r="B30" s="352" t="s">
        <v>688</v>
      </c>
      <c r="C30" s="353">
        <v>0.28000000000000003</v>
      </c>
      <c r="D30" s="353">
        <v>0.12195121951219512</v>
      </c>
      <c r="E30" s="353">
        <v>0.1297071129707113</v>
      </c>
      <c r="F30" s="353">
        <v>0.11578947368421053</v>
      </c>
      <c r="G30" s="354">
        <v>0.12142857142857143</v>
      </c>
      <c r="H30" s="14"/>
      <c r="I30" s="14"/>
      <c r="J30" s="14"/>
      <c r="K30" s="14"/>
      <c r="L30" s="14"/>
      <c r="M30" s="14"/>
      <c r="N30" s="14"/>
      <c r="O30" s="14"/>
      <c r="P30" s="14"/>
      <c r="Q30" s="14"/>
      <c r="R30" s="14"/>
      <c r="S30" s="14"/>
      <c r="T30" s="14"/>
      <c r="U30" s="14"/>
      <c r="V30" s="14"/>
      <c r="W30" s="14"/>
      <c r="X30" s="14"/>
      <c r="Y30" s="14"/>
      <c r="Z30" s="14"/>
    </row>
    <row r="31" spans="1:26" ht="8.1" customHeight="1" x14ac:dyDescent="0.25">
      <c r="A31" s="14"/>
      <c r="B31" s="366"/>
      <c r="C31" s="369"/>
      <c r="D31" s="368"/>
      <c r="E31" s="368"/>
      <c r="F31" s="357"/>
      <c r="G31" s="358"/>
      <c r="H31" s="14"/>
      <c r="I31" s="14"/>
      <c r="J31" s="14"/>
      <c r="K31" s="14"/>
      <c r="L31" s="14"/>
      <c r="M31" s="14"/>
      <c r="N31" s="14"/>
      <c r="O31" s="14"/>
      <c r="P31" s="14"/>
      <c r="Q31" s="14"/>
      <c r="R31" s="14"/>
      <c r="S31" s="14"/>
      <c r="T31" s="14"/>
      <c r="U31" s="14"/>
      <c r="V31" s="14"/>
      <c r="W31" s="14"/>
      <c r="X31" s="14"/>
      <c r="Y31" s="14"/>
      <c r="Z31" s="14"/>
    </row>
    <row r="32" spans="1:26" ht="8.1" customHeight="1" x14ac:dyDescent="0.25">
      <c r="A32" s="14"/>
      <c r="B32" s="336"/>
      <c r="C32" s="370"/>
      <c r="D32" s="370"/>
      <c r="E32" s="370"/>
      <c r="F32" s="370"/>
      <c r="G32" s="370"/>
      <c r="H32" s="14"/>
      <c r="I32" s="14"/>
      <c r="J32" s="14"/>
      <c r="K32" s="14"/>
      <c r="L32" s="14"/>
      <c r="M32" s="14"/>
      <c r="N32" s="14"/>
      <c r="O32" s="14"/>
      <c r="P32" s="14"/>
      <c r="Q32" s="14"/>
      <c r="R32" s="14"/>
      <c r="S32" s="14"/>
      <c r="T32" s="14"/>
      <c r="U32" s="14"/>
      <c r="V32" s="14"/>
      <c r="W32" s="14"/>
      <c r="X32" s="14"/>
      <c r="Y32" s="14"/>
      <c r="Z32" s="14"/>
    </row>
    <row r="33" spans="1:26" ht="11.4" x14ac:dyDescent="0.3">
      <c r="A33" s="338"/>
      <c r="B33" s="615" t="s">
        <v>181</v>
      </c>
      <c r="C33" s="615"/>
      <c r="D33" s="615"/>
      <c r="E33" s="615"/>
      <c r="F33" s="615"/>
      <c r="G33" s="615"/>
      <c r="H33" s="130"/>
      <c r="I33" s="14"/>
      <c r="J33" s="14"/>
      <c r="K33" s="14"/>
      <c r="L33" s="14"/>
      <c r="M33" s="14"/>
      <c r="N33" s="14"/>
      <c r="O33" s="14"/>
      <c r="P33" s="14"/>
      <c r="Q33" s="14"/>
      <c r="R33" s="14"/>
      <c r="S33" s="14"/>
      <c r="T33" s="14"/>
      <c r="U33" s="14"/>
      <c r="V33" s="14"/>
      <c r="W33" s="14"/>
      <c r="X33" s="14"/>
      <c r="Y33" s="14"/>
      <c r="Z33" s="14"/>
    </row>
    <row r="34" spans="1:26" ht="11.4" x14ac:dyDescent="0.3">
      <c r="A34" s="338"/>
      <c r="B34" s="618" t="s">
        <v>182</v>
      </c>
      <c r="C34" s="618"/>
      <c r="D34" s="618"/>
      <c r="E34" s="618"/>
      <c r="F34" s="618"/>
      <c r="G34" s="618"/>
      <c r="H34" s="130"/>
      <c r="I34" s="14"/>
      <c r="J34" s="14"/>
      <c r="K34" s="14"/>
      <c r="L34" s="14"/>
      <c r="M34" s="14"/>
      <c r="N34" s="14"/>
      <c r="O34" s="14"/>
      <c r="P34" s="14"/>
      <c r="Q34" s="14"/>
      <c r="R34" s="14"/>
      <c r="S34" s="14"/>
      <c r="T34" s="14"/>
      <c r="U34" s="14"/>
      <c r="V34" s="14"/>
      <c r="W34" s="14"/>
      <c r="X34" s="14"/>
      <c r="Y34" s="14"/>
      <c r="Z34" s="14"/>
    </row>
    <row r="35" spans="1:26" ht="11.4" x14ac:dyDescent="0.3">
      <c r="A35" s="338"/>
      <c r="B35" s="618"/>
      <c r="C35" s="618"/>
      <c r="D35" s="618"/>
      <c r="E35" s="618"/>
      <c r="F35" s="618"/>
      <c r="G35" s="618"/>
      <c r="H35" s="130"/>
      <c r="I35" s="14"/>
      <c r="J35" s="14"/>
      <c r="K35" s="14"/>
      <c r="L35" s="14"/>
      <c r="M35" s="14"/>
      <c r="N35" s="14"/>
      <c r="O35" s="14"/>
      <c r="P35" s="14"/>
      <c r="Q35" s="14"/>
      <c r="R35" s="14"/>
      <c r="S35" s="14"/>
      <c r="T35" s="14"/>
      <c r="U35" s="14"/>
      <c r="V35" s="14"/>
      <c r="W35" s="14"/>
      <c r="X35" s="14"/>
      <c r="Y35" s="14"/>
      <c r="Z35" s="14"/>
    </row>
    <row r="36" spans="1:26" ht="24" customHeight="1" x14ac:dyDescent="0.3">
      <c r="A36" s="338"/>
      <c r="B36" s="594" t="s">
        <v>705</v>
      </c>
      <c r="C36" s="594"/>
      <c r="D36" s="594"/>
      <c r="E36" s="594"/>
      <c r="F36" s="594"/>
      <c r="G36" s="594"/>
      <c r="H36" s="130"/>
      <c r="I36" s="14"/>
      <c r="J36" s="14"/>
      <c r="K36" s="14"/>
      <c r="L36" s="14"/>
      <c r="M36" s="14"/>
      <c r="N36" s="14"/>
      <c r="O36" s="14"/>
      <c r="P36" s="14"/>
      <c r="Q36" s="14"/>
      <c r="R36" s="14"/>
      <c r="S36" s="14"/>
      <c r="T36" s="14"/>
      <c r="U36" s="14"/>
      <c r="V36" s="14"/>
      <c r="W36" s="14"/>
      <c r="X36" s="14"/>
      <c r="Y36" s="14"/>
      <c r="Z36" s="14"/>
    </row>
    <row r="37" spans="1:26" ht="11.4" x14ac:dyDescent="0.3">
      <c r="A37" s="338"/>
      <c r="B37" s="615" t="s">
        <v>183</v>
      </c>
      <c r="C37" s="615"/>
      <c r="D37" s="615"/>
      <c r="E37" s="615"/>
      <c r="F37" s="615"/>
      <c r="G37" s="615"/>
      <c r="H37" s="130"/>
      <c r="I37" s="14"/>
      <c r="J37" s="14"/>
      <c r="K37" s="14"/>
      <c r="L37" s="14"/>
      <c r="M37" s="14"/>
      <c r="N37" s="14"/>
      <c r="O37" s="14"/>
      <c r="P37" s="14"/>
      <c r="Q37" s="14"/>
      <c r="R37" s="14"/>
      <c r="S37" s="14"/>
      <c r="T37" s="14"/>
      <c r="U37" s="14"/>
      <c r="V37" s="14"/>
      <c r="W37" s="14"/>
      <c r="X37" s="14"/>
      <c r="Y37" s="14"/>
      <c r="Z37" s="14"/>
    </row>
    <row r="38" spans="1:26" ht="11.4" customHeight="1" x14ac:dyDescent="0.3">
      <c r="A38" s="338"/>
      <c r="B38" s="615" t="s">
        <v>706</v>
      </c>
      <c r="C38" s="615"/>
      <c r="D38" s="615"/>
      <c r="E38" s="615"/>
      <c r="F38" s="615"/>
      <c r="G38" s="615"/>
      <c r="H38" s="130"/>
      <c r="I38" s="14"/>
      <c r="J38" s="14"/>
      <c r="K38" s="14"/>
      <c r="L38" s="14"/>
      <c r="M38" s="14"/>
      <c r="N38" s="14"/>
      <c r="O38" s="14"/>
      <c r="P38" s="14"/>
      <c r="Q38" s="14"/>
      <c r="R38" s="14"/>
      <c r="S38" s="14"/>
      <c r="T38" s="14"/>
      <c r="U38" s="14"/>
      <c r="V38" s="14"/>
      <c r="W38" s="14"/>
      <c r="X38" s="14"/>
      <c r="Y38" s="14"/>
      <c r="Z38" s="14"/>
    </row>
    <row r="39" spans="1:26" ht="66.75" customHeight="1" x14ac:dyDescent="0.3">
      <c r="A39" s="338"/>
      <c r="B39" s="586"/>
      <c r="C39" s="586"/>
      <c r="D39" s="586"/>
      <c r="E39" s="586"/>
      <c r="F39" s="586"/>
      <c r="G39" s="586"/>
      <c r="H39" s="130"/>
      <c r="I39" s="14"/>
      <c r="J39" s="14"/>
      <c r="K39" s="14"/>
      <c r="L39" s="14"/>
      <c r="M39" s="14"/>
    </row>
    <row r="40" spans="1:26" ht="11.4" x14ac:dyDescent="0.25">
      <c r="A40" s="14"/>
      <c r="B40" s="319"/>
      <c r="C40" s="319"/>
      <c r="D40" s="319"/>
      <c r="E40" s="319"/>
      <c r="F40" s="319"/>
      <c r="G40" s="14"/>
      <c r="H40" s="14"/>
      <c r="I40" s="14"/>
      <c r="J40" s="14"/>
      <c r="K40" s="14"/>
      <c r="L40" s="14"/>
      <c r="M40" s="14"/>
      <c r="N40" s="14"/>
      <c r="O40" s="14"/>
      <c r="P40" s="14"/>
      <c r="Q40" s="14"/>
      <c r="R40" s="14"/>
      <c r="S40" s="14"/>
      <c r="T40" s="14"/>
      <c r="U40" s="14"/>
      <c r="V40" s="14"/>
      <c r="W40" s="14"/>
      <c r="X40" s="14"/>
      <c r="Y40" s="14"/>
      <c r="Z40" s="14"/>
    </row>
    <row r="41" spans="1:26"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sheetData>
  <mergeCells count="6">
    <mergeCell ref="B38:G38"/>
    <mergeCell ref="B39:G39"/>
    <mergeCell ref="B33:G33"/>
    <mergeCell ref="B34:G35"/>
    <mergeCell ref="B36:G36"/>
    <mergeCell ref="B37:G37"/>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12C1-7F80-4DF6-A2DF-488F2A138B65}">
  <sheetPr codeName="Sheet2">
    <tabColor rgb="FFB2956D"/>
    <pageSetUpPr fitToPage="1"/>
  </sheetPr>
  <dimension ref="A1:J63"/>
  <sheetViews>
    <sheetView zoomScale="130" zoomScaleNormal="130" workbookViewId="0">
      <pane ySplit="5" topLeftCell="A6" activePane="bottomLeft" state="frozen"/>
      <selection activeCell="B6" sqref="B6"/>
      <selection pane="bottomLeft" activeCell="A6" sqref="A6"/>
    </sheetView>
  </sheetViews>
  <sheetFormatPr defaultColWidth="61.6640625" defaultRowHeight="21" x14ac:dyDescent="0.35"/>
  <cols>
    <col min="1" max="1" width="9.109375" style="218" customWidth="1"/>
    <col min="2" max="2" width="56.6640625" style="224" customWidth="1"/>
    <col min="3" max="4" width="74.6640625" style="224" customWidth="1"/>
    <col min="5" max="5" width="66.44140625" style="224" customWidth="1"/>
    <col min="6" max="6" width="61.6640625" style="229" hidden="1" customWidth="1"/>
    <col min="7" max="7" width="61.6640625" style="224" hidden="1" customWidth="1"/>
    <col min="8" max="8" width="61.6640625" style="229"/>
    <col min="9" max="16384" width="61.6640625" style="224"/>
  </cols>
  <sheetData>
    <row r="1" spans="1:10" s="214" customFormat="1" ht="20.399999999999999" customHeight="1" x14ac:dyDescent="0.3">
      <c r="A1" s="210"/>
      <c r="B1" s="234" t="s">
        <v>1030</v>
      </c>
      <c r="C1" s="506"/>
      <c r="D1" s="506"/>
      <c r="E1" s="506"/>
      <c r="F1" s="211"/>
      <c r="G1" s="212"/>
      <c r="H1" s="213"/>
      <c r="I1" s="213"/>
      <c r="J1" s="236"/>
    </row>
    <row r="2" spans="1:10" s="218" customFormat="1" ht="5.0999999999999996" customHeight="1" x14ac:dyDescent="0.3">
      <c r="A2" s="210"/>
      <c r="B2" s="215"/>
      <c r="C2" s="507"/>
      <c r="D2" s="507"/>
      <c r="E2" s="507"/>
      <c r="F2" s="211"/>
      <c r="G2" s="216"/>
      <c r="H2" s="217"/>
      <c r="I2" s="217"/>
      <c r="J2" s="210"/>
    </row>
    <row r="3" spans="1:10" s="218" customFormat="1" ht="8.1" customHeight="1" x14ac:dyDescent="0.25">
      <c r="A3" s="210"/>
      <c r="B3" s="219"/>
      <c r="C3" s="504"/>
      <c r="D3" s="504"/>
      <c r="E3" s="504"/>
      <c r="F3" s="220"/>
      <c r="G3" s="220"/>
      <c r="H3" s="220"/>
      <c r="I3" s="217"/>
      <c r="J3" s="210"/>
    </row>
    <row r="4" spans="1:10" x14ac:dyDescent="0.35">
      <c r="A4" s="210"/>
      <c r="B4" s="221"/>
      <c r="C4" s="217"/>
      <c r="D4" s="217"/>
      <c r="E4" s="217"/>
      <c r="F4" s="222"/>
      <c r="G4" s="223"/>
      <c r="H4" s="222"/>
      <c r="I4" s="222"/>
      <c r="J4" s="229"/>
    </row>
    <row r="5" spans="1:10" x14ac:dyDescent="0.35">
      <c r="A5" s="225"/>
      <c r="B5" s="226" t="s">
        <v>1032</v>
      </c>
      <c r="C5" s="508"/>
      <c r="D5" s="508"/>
      <c r="E5" s="508"/>
      <c r="F5" s="222"/>
      <c r="G5" s="223"/>
      <c r="H5" s="222"/>
      <c r="I5" s="222"/>
      <c r="J5" s="229"/>
    </row>
    <row r="6" spans="1:10" x14ac:dyDescent="0.35">
      <c r="A6" s="210"/>
      <c r="B6" s="227" t="str">
        <f>HYPERLINK("#'"&amp;G6&amp;"'!A1","About this Report")</f>
        <v>About this Report</v>
      </c>
      <c r="C6" s="505"/>
      <c r="D6" s="505"/>
      <c r="E6" s="505"/>
      <c r="F6" s="235">
        <v>1</v>
      </c>
      <c r="G6" s="224" t="str">
        <f>INDEX(SheetNames,F6)</f>
        <v>About this Report</v>
      </c>
      <c r="H6" s="222"/>
      <c r="I6" s="222"/>
      <c r="J6" s="229"/>
    </row>
    <row r="7" spans="1:10" x14ac:dyDescent="0.35">
      <c r="A7" s="210"/>
      <c r="B7" s="227" t="str">
        <f>HYPERLINK("#'"&amp;G7&amp;"'!A1","References")</f>
        <v>References</v>
      </c>
      <c r="C7" s="505"/>
      <c r="D7" s="505"/>
      <c r="E7" s="505"/>
      <c r="F7" s="235">
        <v>3</v>
      </c>
      <c r="G7" s="224" t="str">
        <f>INDEX(SheetNames,F7)</f>
        <v>References</v>
      </c>
      <c r="H7" s="222"/>
      <c r="I7" s="222"/>
      <c r="J7" s="229"/>
    </row>
    <row r="8" spans="1:10" x14ac:dyDescent="0.35">
      <c r="A8" s="210"/>
      <c r="B8" s="230" t="s">
        <v>2</v>
      </c>
      <c r="C8" s="509"/>
      <c r="D8" s="509"/>
      <c r="E8" s="509"/>
      <c r="F8" s="235"/>
      <c r="I8" s="229"/>
      <c r="J8" s="229"/>
    </row>
    <row r="9" spans="1:10" x14ac:dyDescent="0.35">
      <c r="A9" s="210"/>
      <c r="B9" s="227" t="str">
        <f>HYPERLINK("#'"&amp;G9&amp;"'!A1",G9)</f>
        <v>GHG Emissions</v>
      </c>
      <c r="C9" s="505"/>
      <c r="D9" s="505"/>
      <c r="E9" s="505"/>
      <c r="F9" s="235">
        <f>F7+1</f>
        <v>4</v>
      </c>
      <c r="G9" s="224" t="str">
        <f t="shared" ref="G9:G21" si="0">INDEX(SheetNames,F9)</f>
        <v>GHG Emissions</v>
      </c>
      <c r="H9" s="222"/>
      <c r="I9" s="222"/>
      <c r="J9" s="229"/>
    </row>
    <row r="10" spans="1:10" x14ac:dyDescent="0.35">
      <c r="A10" s="210"/>
      <c r="B10" s="227" t="str">
        <f>HYPERLINK("#'"&amp;G10&amp;"'!A1",G10)</f>
        <v>GHG Emissions - 2030 Targets</v>
      </c>
      <c r="C10" s="505"/>
      <c r="D10" s="505"/>
      <c r="E10" s="505"/>
      <c r="F10" s="235">
        <f>F9+1</f>
        <v>5</v>
      </c>
      <c r="G10" s="224" t="str">
        <f t="shared" si="0"/>
        <v>GHG Emissions - 2030 Targets</v>
      </c>
      <c r="H10" s="222"/>
      <c r="I10" s="222"/>
      <c r="J10" s="229"/>
    </row>
    <row r="11" spans="1:10" x14ac:dyDescent="0.35">
      <c r="A11" s="210"/>
      <c r="B11" s="227" t="str">
        <f>HYPERLINK("#'"&amp;G11&amp;"'!A1",G11)</f>
        <v>Energy Consumption - by site</v>
      </c>
      <c r="C11" s="505"/>
      <c r="D11" s="505"/>
      <c r="E11" s="505"/>
      <c r="F11" s="235">
        <f t="shared" ref="F11:F19" si="1">F10+1</f>
        <v>6</v>
      </c>
      <c r="G11" s="224" t="str">
        <f t="shared" si="0"/>
        <v>Energy Consumption - by site</v>
      </c>
      <c r="H11" s="222"/>
      <c r="I11" s="222"/>
      <c r="J11" s="229"/>
    </row>
    <row r="12" spans="1:10" x14ac:dyDescent="0.35">
      <c r="A12" s="210"/>
      <c r="B12" s="227" t="str">
        <f>HYPERLINK("#'"&amp;G12&amp;"'!A1",G12)</f>
        <v>2020 Energy Consumption - Type</v>
      </c>
      <c r="C12" s="505"/>
      <c r="D12" s="505"/>
      <c r="E12" s="505"/>
      <c r="F12" s="235">
        <f t="shared" si="1"/>
        <v>7</v>
      </c>
      <c r="G12" s="224" t="str">
        <f t="shared" si="0"/>
        <v>2020 Energy Consumption - Type</v>
      </c>
      <c r="H12" s="222"/>
      <c r="I12" s="222"/>
      <c r="J12" s="229"/>
    </row>
    <row r="13" spans="1:10" x14ac:dyDescent="0.35">
      <c r="A13" s="210"/>
      <c r="B13" s="227" t="str">
        <f t="shared" ref="B13:B21" si="2">HYPERLINK("#'"&amp;G13&amp;"'!A1",G13)</f>
        <v>2020 Indirect Energy - Source</v>
      </c>
      <c r="C13" s="505"/>
      <c r="D13" s="505"/>
      <c r="E13" s="505"/>
      <c r="F13" s="235">
        <f t="shared" si="1"/>
        <v>8</v>
      </c>
      <c r="G13" s="224" t="str">
        <f t="shared" si="0"/>
        <v>2020 Indirect Energy - Source</v>
      </c>
      <c r="H13" s="222"/>
      <c r="I13" s="222"/>
      <c r="J13" s="229"/>
    </row>
    <row r="14" spans="1:10" x14ac:dyDescent="0.35">
      <c r="A14" s="210"/>
      <c r="B14" s="227" t="str">
        <f t="shared" si="2"/>
        <v>2020 Direct Energy - Source</v>
      </c>
      <c r="C14" s="505"/>
      <c r="D14" s="505"/>
      <c r="E14" s="505"/>
      <c r="F14" s="235">
        <f t="shared" si="1"/>
        <v>9</v>
      </c>
      <c r="G14" s="224" t="str">
        <f t="shared" si="0"/>
        <v>2020 Direct Energy - Source</v>
      </c>
      <c r="H14" s="222"/>
      <c r="I14" s="222"/>
      <c r="J14" s="229"/>
    </row>
    <row r="15" spans="1:10" x14ac:dyDescent="0.35">
      <c r="A15" s="210"/>
      <c r="B15" s="227" t="str">
        <f t="shared" si="2"/>
        <v>2020 Energy Use - Type</v>
      </c>
      <c r="C15" s="505"/>
      <c r="D15" s="505"/>
      <c r="E15" s="505"/>
      <c r="F15" s="235">
        <f t="shared" si="1"/>
        <v>10</v>
      </c>
      <c r="G15" s="224" t="str">
        <f t="shared" si="0"/>
        <v>2020 Energy Use - Type</v>
      </c>
      <c r="H15" s="222"/>
      <c r="I15" s="222"/>
      <c r="J15" s="229"/>
    </row>
    <row r="16" spans="1:10" x14ac:dyDescent="0.35">
      <c r="A16" s="210"/>
      <c r="B16" s="227" t="str">
        <f t="shared" si="2"/>
        <v>Air Emissions</v>
      </c>
      <c r="C16" s="505"/>
      <c r="D16" s="505"/>
      <c r="E16" s="505"/>
      <c r="F16" s="235">
        <f t="shared" si="1"/>
        <v>11</v>
      </c>
      <c r="G16" s="224" t="str">
        <f t="shared" si="0"/>
        <v>Air Emissions</v>
      </c>
      <c r="H16" s="222"/>
      <c r="I16" s="222"/>
      <c r="J16" s="229"/>
    </row>
    <row r="17" spans="1:10" x14ac:dyDescent="0.35">
      <c r="A17" s="210"/>
      <c r="B17" s="227" t="str">
        <f t="shared" si="2"/>
        <v>Environmental Events</v>
      </c>
      <c r="C17" s="505"/>
      <c r="D17" s="505"/>
      <c r="E17" s="505"/>
      <c r="F17" s="235">
        <f t="shared" si="1"/>
        <v>12</v>
      </c>
      <c r="G17" s="224" t="str">
        <f t="shared" si="0"/>
        <v>Environmental Events</v>
      </c>
      <c r="H17" s="222"/>
      <c r="I17" s="222"/>
      <c r="J17" s="229"/>
    </row>
    <row r="18" spans="1:10" x14ac:dyDescent="0.35">
      <c r="A18" s="210"/>
      <c r="B18" s="227" t="str">
        <f t="shared" si="2"/>
        <v>Water</v>
      </c>
      <c r="C18" s="505"/>
      <c r="D18" s="505"/>
      <c r="E18" s="505"/>
      <c r="F18" s="235">
        <f t="shared" si="1"/>
        <v>13</v>
      </c>
      <c r="G18" s="224" t="str">
        <f t="shared" si="0"/>
        <v>Water</v>
      </c>
      <c r="H18" s="222"/>
      <c r="I18" s="222"/>
      <c r="J18" s="229"/>
    </row>
    <row r="19" spans="1:10" x14ac:dyDescent="0.35">
      <c r="A19" s="210"/>
      <c r="B19" s="227" t="str">
        <f t="shared" si="2"/>
        <v>Land</v>
      </c>
      <c r="C19" s="505"/>
      <c r="D19" s="505"/>
      <c r="E19" s="505"/>
      <c r="F19" s="235">
        <f t="shared" si="1"/>
        <v>14</v>
      </c>
      <c r="G19" s="224" t="str">
        <f t="shared" si="0"/>
        <v>Land</v>
      </c>
      <c r="H19" s="222"/>
      <c r="I19" s="222"/>
      <c r="J19" s="229"/>
    </row>
    <row r="20" spans="1:10" x14ac:dyDescent="0.35">
      <c r="A20" s="210"/>
      <c r="B20" s="227" t="str">
        <f>HYPERLINK("#'"&amp;G20&amp;"'!A1",G20)</f>
        <v>Tailings Impoundments</v>
      </c>
      <c r="C20" s="505"/>
      <c r="D20" s="505"/>
      <c r="E20" s="505"/>
      <c r="F20" s="235">
        <v>15</v>
      </c>
      <c r="G20" s="224" t="str">
        <f t="shared" si="0"/>
        <v>Tailings Impoundments</v>
      </c>
      <c r="H20" s="222"/>
      <c r="I20" s="222"/>
      <c r="J20" s="229"/>
    </row>
    <row r="21" spans="1:10" x14ac:dyDescent="0.35">
      <c r="A21" s="210"/>
      <c r="B21" s="227" t="str">
        <f t="shared" si="2"/>
        <v>Mining.Mineral Processing Waste</v>
      </c>
      <c r="C21" s="505"/>
      <c r="D21" s="505"/>
      <c r="E21" s="505"/>
      <c r="F21" s="235">
        <v>16</v>
      </c>
      <c r="G21" s="224" t="str">
        <f t="shared" si="0"/>
        <v>Mining.Mineral Processing Waste</v>
      </c>
      <c r="H21" s="222"/>
      <c r="I21" s="222"/>
      <c r="J21" s="229"/>
    </row>
    <row r="22" spans="1:10" x14ac:dyDescent="0.35">
      <c r="A22" s="210"/>
      <c r="B22" s="230" t="s">
        <v>3</v>
      </c>
      <c r="C22" s="509"/>
      <c r="D22" s="509"/>
      <c r="E22" s="509"/>
      <c r="F22" s="235"/>
      <c r="I22" s="229"/>
      <c r="J22" s="229"/>
    </row>
    <row r="23" spans="1:10" x14ac:dyDescent="0.35">
      <c r="A23" s="210"/>
      <c r="B23" s="227" t="str">
        <f>HYPERLINK("#'"&amp;G23&amp;"'!A1","Health &amp; Safety")</f>
        <v>Health &amp; Safety</v>
      </c>
      <c r="C23" s="505"/>
      <c r="D23" s="505"/>
      <c r="E23" s="505"/>
      <c r="F23" s="235">
        <f>F21+1</f>
        <v>17</v>
      </c>
      <c r="G23" s="224" t="str">
        <f>INDEX(SheetNames,F23)</f>
        <v>Health &amp; Safety</v>
      </c>
      <c r="H23" s="222"/>
      <c r="I23" s="222"/>
      <c r="J23" s="229"/>
    </row>
    <row r="24" spans="1:10" x14ac:dyDescent="0.35">
      <c r="A24" s="210"/>
      <c r="B24" s="227" t="str">
        <f>HYPERLINK("#'"&amp;G24&amp;"'!A1","Workforce")</f>
        <v>Workforce</v>
      </c>
      <c r="C24" s="505"/>
      <c r="D24" s="505"/>
      <c r="E24" s="505"/>
      <c r="F24" s="235">
        <f>F23+1</f>
        <v>18</v>
      </c>
      <c r="G24" s="224" t="str">
        <f t="shared" ref="G24:G29" si="3">INDEX(SheetNames,F24)</f>
        <v>Workforce</v>
      </c>
      <c r="H24" s="222"/>
      <c r="I24" s="222"/>
      <c r="J24" s="229"/>
    </row>
    <row r="25" spans="1:10" x14ac:dyDescent="0.35">
      <c r="A25" s="210"/>
      <c r="B25" s="227" t="str">
        <f>HYPERLINK("#'"&amp;G25&amp;"'!A1","Communities")</f>
        <v>Communities</v>
      </c>
      <c r="C25" s="505"/>
      <c r="D25" s="505"/>
      <c r="E25" s="505"/>
      <c r="F25" s="235">
        <f>F24+1</f>
        <v>19</v>
      </c>
      <c r="G25" s="224" t="str">
        <f>INDEX(SheetNames,F25)</f>
        <v>Communities</v>
      </c>
      <c r="H25" s="222"/>
      <c r="I25" s="222"/>
      <c r="J25" s="229"/>
    </row>
    <row r="26" spans="1:10" x14ac:dyDescent="0.35">
      <c r="A26" s="210"/>
      <c r="B26" s="227" t="str">
        <f>HYPERLINK("#'"&amp;G26&amp;"'!A1","Human Rights")</f>
        <v>Human Rights</v>
      </c>
      <c r="C26" s="505"/>
      <c r="D26" s="505"/>
      <c r="E26" s="505"/>
      <c r="F26" s="235">
        <f>F25+1</f>
        <v>20</v>
      </c>
      <c r="G26" s="224" t="str">
        <f>INDEX(SheetNames,F26)</f>
        <v>Human Rights</v>
      </c>
      <c r="H26" s="222"/>
      <c r="I26" s="222"/>
      <c r="J26" s="229"/>
    </row>
    <row r="27" spans="1:10" x14ac:dyDescent="0.35">
      <c r="A27" s="210"/>
      <c r="B27" s="230" t="s">
        <v>4</v>
      </c>
      <c r="C27" s="509"/>
      <c r="D27" s="509"/>
      <c r="E27" s="509"/>
      <c r="F27" s="235"/>
      <c r="I27" s="229"/>
      <c r="J27" s="229"/>
    </row>
    <row r="28" spans="1:10" x14ac:dyDescent="0.35">
      <c r="A28" s="210"/>
      <c r="B28" s="227" t="str">
        <f>HYPERLINK("#'"&amp;G28&amp;"'!A1","Business Ethics")</f>
        <v>Business Ethics</v>
      </c>
      <c r="C28" s="505"/>
      <c r="D28" s="505"/>
      <c r="E28" s="505"/>
      <c r="F28" s="235">
        <f>F26+1</f>
        <v>21</v>
      </c>
      <c r="G28" s="224" t="str">
        <f t="shared" si="3"/>
        <v>Business Ethics</v>
      </c>
      <c r="I28" s="229"/>
      <c r="J28" s="229"/>
    </row>
    <row r="29" spans="1:10" x14ac:dyDescent="0.35">
      <c r="A29" s="210"/>
      <c r="B29" s="227" t="str">
        <f>HYPERLINK("#'"&amp;G29&amp;"'!A1","Economic Value Contribution")</f>
        <v>Economic Value Contribution</v>
      </c>
      <c r="C29" s="505"/>
      <c r="D29" s="505"/>
      <c r="E29" s="505"/>
      <c r="F29" s="235">
        <f>F28+1</f>
        <v>22</v>
      </c>
      <c r="G29" s="224" t="str">
        <f t="shared" si="3"/>
        <v>Economic Value Contribution</v>
      </c>
      <c r="I29" s="229"/>
      <c r="J29" s="229"/>
    </row>
    <row r="30" spans="1:10" x14ac:dyDescent="0.35">
      <c r="A30" s="210"/>
      <c r="B30" s="230" t="s">
        <v>5</v>
      </c>
      <c r="C30" s="509"/>
      <c r="D30" s="509"/>
      <c r="E30" s="509"/>
      <c r="F30" s="235"/>
      <c r="I30" s="229"/>
      <c r="J30" s="229"/>
    </row>
    <row r="31" spans="1:10" x14ac:dyDescent="0.35">
      <c r="A31" s="210"/>
      <c r="B31" s="227" t="str">
        <f>HYPERLINK("#'"&amp;G31&amp;"'!A1","SASB")</f>
        <v>SASB</v>
      </c>
      <c r="C31" s="505"/>
      <c r="D31" s="505"/>
      <c r="E31" s="505"/>
      <c r="F31" s="235">
        <f>F29+1</f>
        <v>23</v>
      </c>
      <c r="G31" s="224" t="str">
        <f>INDEX(SheetNames,F31)</f>
        <v>SASB</v>
      </c>
      <c r="H31" s="222"/>
      <c r="I31" s="222"/>
      <c r="J31" s="229"/>
    </row>
    <row r="32" spans="1:10" x14ac:dyDescent="0.35">
      <c r="A32" s="210"/>
      <c r="B32" s="227" t="str">
        <f>HYPERLINK("#'"&amp;G32&amp;"'!A1","GRI Index; SDGs")</f>
        <v>GRI Index; SDGs</v>
      </c>
      <c r="C32" s="505"/>
      <c r="D32" s="505"/>
      <c r="E32" s="505"/>
      <c r="F32" s="235">
        <f>F31+1</f>
        <v>24</v>
      </c>
      <c r="G32" s="224" t="str">
        <f>INDEX(SheetNames,F32)</f>
        <v>GRI Index; SDGs</v>
      </c>
      <c r="H32" s="222"/>
      <c r="I32" s="222"/>
      <c r="J32" s="229"/>
    </row>
    <row r="33" spans="1:10" x14ac:dyDescent="0.35">
      <c r="A33" s="210"/>
      <c r="B33" s="227" t="str">
        <f>HYPERLINK("#'"&amp;G33&amp;"'!A1","ICMM")</f>
        <v>ICMM</v>
      </c>
      <c r="C33" s="505"/>
      <c r="D33" s="505"/>
      <c r="E33" s="505"/>
      <c r="F33" s="235">
        <f>F32+1</f>
        <v>25</v>
      </c>
      <c r="G33" s="224" t="str">
        <f>INDEX(SheetNames,F33)</f>
        <v>ICMM</v>
      </c>
      <c r="H33" s="222"/>
      <c r="I33" s="222"/>
      <c r="J33" s="229"/>
    </row>
    <row r="34" spans="1:10" x14ac:dyDescent="0.35">
      <c r="A34" s="228"/>
      <c r="B34" s="229"/>
      <c r="C34" s="229"/>
      <c r="D34" s="229"/>
      <c r="E34" s="229"/>
      <c r="I34" s="229"/>
      <c r="J34" s="229"/>
    </row>
    <row r="35" spans="1:10" x14ac:dyDescent="0.35">
      <c r="A35" s="228"/>
      <c r="B35" s="229"/>
      <c r="C35" s="229"/>
      <c r="D35" s="229"/>
      <c r="E35" s="229"/>
      <c r="G35" s="229"/>
      <c r="I35" s="229"/>
      <c r="J35" s="229"/>
    </row>
    <row r="36" spans="1:10" x14ac:dyDescent="0.35">
      <c r="A36" s="228"/>
      <c r="B36" s="229"/>
      <c r="C36" s="229"/>
      <c r="D36" s="229"/>
      <c r="E36" s="229"/>
      <c r="G36" s="229"/>
      <c r="I36" s="229"/>
      <c r="J36" s="229"/>
    </row>
    <row r="37" spans="1:10" x14ac:dyDescent="0.35">
      <c r="A37" s="225"/>
      <c r="B37" s="229"/>
      <c r="C37" s="229"/>
      <c r="D37" s="229"/>
      <c r="E37" s="229"/>
      <c r="G37" s="229"/>
      <c r="I37" s="229"/>
      <c r="J37" s="229"/>
    </row>
    <row r="38" spans="1:10" x14ac:dyDescent="0.35">
      <c r="A38" s="225"/>
      <c r="B38" s="229"/>
      <c r="C38" s="229"/>
      <c r="D38" s="229"/>
      <c r="E38" s="229"/>
      <c r="G38" s="229"/>
      <c r="I38" s="229"/>
      <c r="J38" s="229"/>
    </row>
    <row r="39" spans="1:10" x14ac:dyDescent="0.35">
      <c r="A39" s="225"/>
      <c r="B39" s="229"/>
      <c r="C39" s="229"/>
      <c r="D39" s="229"/>
      <c r="E39" s="229"/>
      <c r="G39" s="229"/>
      <c r="I39" s="229"/>
      <c r="J39" s="229"/>
    </row>
    <row r="40" spans="1:10" x14ac:dyDescent="0.35">
      <c r="A40" s="225"/>
      <c r="B40" s="229"/>
      <c r="C40" s="229"/>
      <c r="D40" s="229"/>
      <c r="E40" s="229"/>
      <c r="G40" s="229"/>
      <c r="I40" s="229"/>
      <c r="J40" s="229"/>
    </row>
    <row r="41" spans="1:10" x14ac:dyDescent="0.35">
      <c r="A41" s="225"/>
      <c r="B41" s="229"/>
      <c r="C41" s="229"/>
      <c r="D41" s="229"/>
      <c r="E41" s="229"/>
      <c r="G41" s="229"/>
      <c r="I41" s="229"/>
      <c r="J41" s="229"/>
    </row>
    <row r="42" spans="1:10" x14ac:dyDescent="0.35">
      <c r="A42" s="225"/>
      <c r="B42" s="229"/>
      <c r="C42" s="229"/>
      <c r="D42" s="229"/>
      <c r="E42" s="229"/>
      <c r="G42" s="229"/>
      <c r="I42" s="229"/>
      <c r="J42" s="229"/>
    </row>
    <row r="43" spans="1:10" x14ac:dyDescent="0.35">
      <c r="A43" s="225"/>
      <c r="B43" s="229"/>
      <c r="C43" s="229"/>
      <c r="D43" s="229"/>
      <c r="E43" s="229"/>
      <c r="G43" s="229"/>
      <c r="I43" s="229"/>
      <c r="J43" s="229"/>
    </row>
    <row r="44" spans="1:10" x14ac:dyDescent="0.35">
      <c r="A44" s="225"/>
      <c r="B44" s="229"/>
      <c r="C44" s="229"/>
      <c r="D44" s="229"/>
      <c r="E44" s="229"/>
      <c r="G44" s="229"/>
      <c r="I44" s="229"/>
    </row>
    <row r="45" spans="1:10" x14ac:dyDescent="0.35">
      <c r="A45" s="225"/>
      <c r="B45" s="229"/>
      <c r="C45" s="229"/>
      <c r="D45" s="229"/>
      <c r="E45" s="229"/>
      <c r="G45" s="229"/>
      <c r="I45" s="229"/>
    </row>
    <row r="46" spans="1:10" x14ac:dyDescent="0.35">
      <c r="A46" s="225"/>
      <c r="B46" s="229"/>
      <c r="C46" s="229"/>
      <c r="D46" s="229"/>
      <c r="E46" s="229"/>
      <c r="G46" s="229"/>
      <c r="I46" s="229"/>
    </row>
    <row r="47" spans="1:10" x14ac:dyDescent="0.35">
      <c r="A47" s="225"/>
      <c r="B47" s="229"/>
      <c r="C47" s="229"/>
      <c r="D47" s="229"/>
      <c r="E47" s="229"/>
      <c r="G47" s="229"/>
      <c r="I47" s="229"/>
    </row>
    <row r="48" spans="1:10" x14ac:dyDescent="0.35">
      <c r="A48" s="225"/>
      <c r="B48" s="229"/>
      <c r="C48" s="229"/>
      <c r="D48" s="229"/>
      <c r="E48" s="229"/>
      <c r="G48" s="229"/>
      <c r="I48" s="229"/>
    </row>
    <row r="49" spans="1:9" x14ac:dyDescent="0.35">
      <c r="A49" s="225"/>
      <c r="B49" s="229"/>
      <c r="C49" s="229"/>
      <c r="D49" s="229"/>
      <c r="E49" s="229"/>
      <c r="G49" s="229"/>
      <c r="I49" s="229"/>
    </row>
    <row r="50" spans="1:9" x14ac:dyDescent="0.35">
      <c r="A50" s="225"/>
      <c r="B50" s="229"/>
      <c r="C50" s="229"/>
      <c r="D50" s="229"/>
      <c r="E50" s="229"/>
      <c r="G50" s="229"/>
      <c r="I50" s="229"/>
    </row>
    <row r="51" spans="1:9" x14ac:dyDescent="0.35">
      <c r="A51" s="225"/>
      <c r="B51" s="229"/>
      <c r="C51" s="229"/>
      <c r="D51" s="229"/>
      <c r="E51" s="229"/>
      <c r="G51" s="229"/>
      <c r="I51" s="229"/>
    </row>
    <row r="52" spans="1:9" x14ac:dyDescent="0.35">
      <c r="A52" s="225"/>
      <c r="B52" s="229"/>
      <c r="C52" s="229"/>
      <c r="D52" s="229"/>
      <c r="E52" s="229"/>
      <c r="G52" s="229"/>
      <c r="I52" s="229"/>
    </row>
    <row r="53" spans="1:9" x14ac:dyDescent="0.35">
      <c r="A53" s="231"/>
    </row>
    <row r="54" spans="1:9" x14ac:dyDescent="0.35">
      <c r="A54" s="231"/>
    </row>
    <row r="55" spans="1:9" x14ac:dyDescent="0.35">
      <c r="A55" s="231"/>
    </row>
    <row r="56" spans="1:9" x14ac:dyDescent="0.35">
      <c r="A56" s="231"/>
    </row>
    <row r="57" spans="1:9" x14ac:dyDescent="0.35">
      <c r="A57" s="231"/>
    </row>
    <row r="58" spans="1:9" x14ac:dyDescent="0.35">
      <c r="A58" s="231"/>
    </row>
    <row r="59" spans="1:9" x14ac:dyDescent="0.35">
      <c r="A59" s="231"/>
    </row>
    <row r="61" spans="1:9" x14ac:dyDescent="0.35">
      <c r="A61" s="232"/>
    </row>
    <row r="62" spans="1:9" x14ac:dyDescent="0.35">
      <c r="A62" s="233"/>
    </row>
    <row r="63" spans="1:9" x14ac:dyDescent="0.35">
      <c r="A63" s="233"/>
    </row>
  </sheetData>
  <sheetProtection algorithmName="SHA-512" hashValue="jFmb0d+pseMDT90pSfmClqOwV/DT0w9IQleWIB4yj88bLwsg0Lu2KSffFVXl73d8pBmrjCuqBnKb96YBET4EzA==" saltValue="Z6KLmY+dz1T0HMhWEfvqAg==" spinCount="100000" sheet="1" objects="1" scenarios="1"/>
  <printOptions horizontalCentered="1"/>
  <pageMargins left="0.25" right="0.25" top="0.75" bottom="0.75" header="0.3" footer="0.3"/>
  <pageSetup orientation="portrait" r:id="rId1"/>
  <headerFooter>
    <oddFooter>&amp;C&amp;"Century Gothic,Regular"&amp;9Page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24780-121E-461D-8ECB-9E3C7375D19A}">
  <sheetPr codeName="Sheet12">
    <tabColor rgb="FF46263D"/>
    <pageSetUpPr fitToPage="1"/>
  </sheetPr>
  <dimension ref="A1:Z97"/>
  <sheetViews>
    <sheetView zoomScale="130" zoomScaleNormal="130" zoomScaleSheetLayoutView="160" workbookViewId="0">
      <pane ySplit="4" topLeftCell="A5" activePane="bottomLeft" state="frozen"/>
      <selection activeCell="I28" sqref="I28"/>
      <selection pane="bottomLeft" activeCell="I28" sqref="I28"/>
    </sheetView>
  </sheetViews>
  <sheetFormatPr defaultColWidth="9.109375" defaultRowHeight="10.8" x14ac:dyDescent="0.25"/>
  <cols>
    <col min="1" max="1" width="9.109375" style="54"/>
    <col min="2" max="2" width="45.6640625" style="54" customWidth="1"/>
    <col min="3" max="7" width="13.6640625" style="54" customWidth="1"/>
    <col min="8" max="16384" width="9.109375" style="54"/>
  </cols>
  <sheetData>
    <row r="1" spans="1:26" ht="20.399999999999999" customHeight="1" x14ac:dyDescent="0.25">
      <c r="A1" s="14"/>
      <c r="B1" s="50" t="s">
        <v>25</v>
      </c>
      <c r="C1" s="51"/>
      <c r="D1" s="51"/>
      <c r="E1" s="51"/>
      <c r="F1" s="51"/>
      <c r="G1" s="2"/>
      <c r="H1" s="14"/>
      <c r="I1" s="14"/>
      <c r="J1" s="14"/>
      <c r="K1" s="14"/>
      <c r="L1" s="14"/>
      <c r="M1" s="14"/>
      <c r="N1" s="14"/>
      <c r="O1" s="14"/>
      <c r="P1" s="14"/>
      <c r="Q1" s="14"/>
      <c r="R1" s="14"/>
      <c r="S1" s="14"/>
      <c r="T1" s="14"/>
      <c r="U1" s="14"/>
      <c r="V1" s="14"/>
    </row>
    <row r="2" spans="1:26" ht="13.5" customHeight="1" x14ac:dyDescent="0.25">
      <c r="A2" s="14"/>
      <c r="B2" s="447" t="s">
        <v>128</v>
      </c>
      <c r="C2" s="450"/>
      <c r="D2" s="448"/>
      <c r="E2" s="448"/>
      <c r="F2" s="448"/>
      <c r="G2" s="449"/>
      <c r="H2" s="14"/>
      <c r="I2" s="14"/>
      <c r="J2" s="14"/>
      <c r="K2" s="14"/>
      <c r="L2" s="14"/>
      <c r="M2" s="14"/>
      <c r="N2" s="14"/>
      <c r="O2" s="14"/>
      <c r="P2" s="14"/>
      <c r="Q2" s="14"/>
      <c r="R2" s="14"/>
      <c r="S2" s="14"/>
      <c r="T2" s="14"/>
      <c r="U2" s="14"/>
      <c r="V2" s="14"/>
    </row>
    <row r="3" spans="1:26" x14ac:dyDescent="0.25">
      <c r="A3" s="14"/>
      <c r="B3" s="52"/>
      <c r="C3" s="55">
        <v>2016</v>
      </c>
      <c r="D3" s="55">
        <v>2017</v>
      </c>
      <c r="E3" s="55">
        <v>2018</v>
      </c>
      <c r="F3" s="55">
        <v>2019</v>
      </c>
      <c r="G3" s="10">
        <v>2020</v>
      </c>
      <c r="H3" s="14"/>
      <c r="I3" s="14"/>
      <c r="J3" s="14"/>
      <c r="K3" s="14"/>
      <c r="L3" s="14"/>
      <c r="M3" s="14"/>
      <c r="N3" s="14"/>
      <c r="O3" s="14"/>
      <c r="P3" s="14"/>
      <c r="Q3" s="14"/>
      <c r="R3" s="14"/>
      <c r="S3" s="14"/>
      <c r="T3" s="14"/>
      <c r="U3" s="14"/>
      <c r="V3" s="14"/>
    </row>
    <row r="4" spans="1:26" ht="15.75" customHeight="1" x14ac:dyDescent="0.25">
      <c r="A4" s="14"/>
      <c r="B4" s="4" t="s">
        <v>129</v>
      </c>
      <c r="C4" s="5"/>
      <c r="D4" s="73"/>
      <c r="E4" s="73"/>
      <c r="F4" s="73"/>
      <c r="G4" s="79"/>
      <c r="H4" s="14"/>
      <c r="I4" s="14"/>
      <c r="J4" s="14"/>
      <c r="K4" s="14"/>
      <c r="L4" s="14"/>
      <c r="M4" s="14"/>
      <c r="N4" s="14"/>
      <c r="O4" s="14"/>
      <c r="P4" s="14"/>
      <c r="Q4" s="14"/>
      <c r="R4" s="14"/>
      <c r="S4" s="14"/>
      <c r="T4" s="14"/>
      <c r="U4" s="14"/>
      <c r="V4" s="14"/>
    </row>
    <row r="5" spans="1:26" ht="13.5" customHeight="1" x14ac:dyDescent="0.25">
      <c r="A5" s="14"/>
      <c r="B5" s="87" t="s">
        <v>130</v>
      </c>
      <c r="C5" s="91">
        <v>0</v>
      </c>
      <c r="D5" s="91">
        <v>0</v>
      </c>
      <c r="E5" s="91">
        <v>0</v>
      </c>
      <c r="F5" s="91">
        <v>0</v>
      </c>
      <c r="G5" s="93">
        <v>0</v>
      </c>
      <c r="H5" s="125"/>
      <c r="I5" s="14"/>
      <c r="J5" s="14"/>
      <c r="K5" s="14"/>
      <c r="L5" s="14"/>
      <c r="M5" s="14"/>
      <c r="N5" s="14"/>
      <c r="O5" s="14"/>
      <c r="P5" s="14"/>
      <c r="Q5" s="14"/>
      <c r="R5" s="14"/>
      <c r="S5" s="14"/>
      <c r="T5" s="14"/>
      <c r="U5" s="14"/>
      <c r="V5" s="14"/>
    </row>
    <row r="6" spans="1:26" ht="8.1" customHeight="1" x14ac:dyDescent="0.25">
      <c r="A6" s="14"/>
      <c r="B6" s="94"/>
      <c r="C6" s="94"/>
      <c r="D6" s="120"/>
      <c r="E6" s="120"/>
      <c r="F6" s="120"/>
      <c r="G6" s="120"/>
      <c r="H6" s="339"/>
      <c r="I6" s="14"/>
      <c r="J6" s="14"/>
      <c r="K6" s="14"/>
      <c r="L6" s="14"/>
      <c r="M6" s="14"/>
      <c r="N6" s="14"/>
      <c r="O6" s="14"/>
      <c r="P6" s="14"/>
      <c r="Q6" s="14"/>
      <c r="R6" s="14"/>
      <c r="S6" s="14"/>
      <c r="T6" s="14"/>
      <c r="U6" s="14"/>
      <c r="V6" s="14"/>
    </row>
    <row r="7" spans="1:26" ht="21.9" customHeight="1" x14ac:dyDescent="0.3">
      <c r="A7" s="338"/>
      <c r="B7" s="594" t="s">
        <v>131</v>
      </c>
      <c r="C7" s="594"/>
      <c r="D7" s="594"/>
      <c r="E7" s="594"/>
      <c r="F7" s="594"/>
      <c r="G7" s="594"/>
      <c r="H7" s="130"/>
      <c r="I7" s="14"/>
      <c r="J7" s="14"/>
      <c r="K7" s="14"/>
      <c r="L7" s="14"/>
      <c r="M7" s="14"/>
      <c r="N7" s="14"/>
      <c r="O7" s="14"/>
      <c r="P7" s="14"/>
      <c r="Q7" s="14"/>
      <c r="R7" s="14"/>
      <c r="S7" s="14"/>
      <c r="T7" s="14"/>
      <c r="U7" s="14"/>
      <c r="V7" s="14"/>
    </row>
    <row r="8" spans="1:26" s="78" customFormat="1" ht="66" customHeight="1" x14ac:dyDescent="0.3">
      <c r="A8" s="389"/>
      <c r="B8" s="586"/>
      <c r="C8" s="586"/>
      <c r="D8" s="586"/>
      <c r="E8" s="586"/>
      <c r="F8" s="586"/>
      <c r="G8" s="586"/>
      <c r="H8" s="390"/>
      <c r="I8" s="302"/>
      <c r="J8" s="302"/>
      <c r="K8" s="302"/>
      <c r="L8" s="302"/>
      <c r="M8" s="302"/>
      <c r="N8" s="302"/>
      <c r="O8" s="302"/>
      <c r="P8" s="302"/>
      <c r="Q8" s="302"/>
      <c r="R8" s="302"/>
      <c r="S8" s="302"/>
      <c r="T8" s="302"/>
      <c r="U8" s="302"/>
      <c r="V8" s="302"/>
      <c r="W8" s="302"/>
      <c r="X8" s="302"/>
      <c r="Y8" s="302"/>
      <c r="Z8" s="302"/>
    </row>
    <row r="9" spans="1:26" ht="11.4" x14ac:dyDescent="0.25">
      <c r="A9" s="14"/>
      <c r="B9" s="319"/>
      <c r="C9" s="319"/>
      <c r="D9" s="319"/>
      <c r="E9" s="319"/>
      <c r="F9" s="319"/>
      <c r="G9" s="14"/>
      <c r="H9" s="14"/>
      <c r="I9" s="14"/>
      <c r="J9" s="14"/>
      <c r="K9" s="14"/>
      <c r="L9" s="14"/>
      <c r="M9" s="14"/>
      <c r="N9" s="14"/>
      <c r="O9" s="14"/>
      <c r="P9" s="14"/>
      <c r="Q9" s="14"/>
      <c r="R9" s="14"/>
      <c r="S9" s="14"/>
      <c r="T9" s="14"/>
      <c r="U9" s="14"/>
      <c r="V9" s="14"/>
    </row>
    <row r="10" spans="1:26" x14ac:dyDescent="0.25">
      <c r="A10" s="14"/>
      <c r="B10" s="14"/>
      <c r="C10" s="14"/>
      <c r="D10" s="14"/>
      <c r="E10" s="14"/>
      <c r="F10" s="14"/>
      <c r="G10" s="14"/>
      <c r="H10" s="14"/>
      <c r="I10" s="14"/>
      <c r="J10" s="14"/>
      <c r="K10" s="14"/>
      <c r="L10" s="14"/>
      <c r="M10" s="14"/>
      <c r="N10" s="14"/>
      <c r="O10" s="14"/>
      <c r="P10" s="14"/>
      <c r="Q10" s="14"/>
      <c r="R10" s="14"/>
      <c r="S10" s="14"/>
      <c r="T10" s="14"/>
      <c r="U10" s="14"/>
      <c r="V10" s="14"/>
    </row>
    <row r="11" spans="1:26" x14ac:dyDescent="0.25">
      <c r="A11" s="14"/>
      <c r="B11" s="14"/>
      <c r="C11" s="14"/>
      <c r="D11" s="14"/>
      <c r="E11" s="14"/>
      <c r="F11" s="14"/>
      <c r="G11" s="14"/>
      <c r="H11" s="14"/>
      <c r="I11" s="14"/>
      <c r="J11" s="14"/>
      <c r="K11" s="14"/>
      <c r="L11" s="14"/>
      <c r="M11" s="14"/>
      <c r="N11" s="14"/>
      <c r="O11" s="14"/>
      <c r="P11" s="14"/>
      <c r="Q11" s="14"/>
      <c r="R11" s="14"/>
      <c r="S11" s="14"/>
      <c r="T11" s="14"/>
      <c r="U11" s="14"/>
      <c r="V11" s="14"/>
    </row>
    <row r="12" spans="1:26" x14ac:dyDescent="0.25">
      <c r="A12" s="14"/>
      <c r="B12" s="14"/>
      <c r="C12" s="14"/>
      <c r="D12" s="14"/>
      <c r="E12" s="14"/>
      <c r="F12" s="14"/>
      <c r="G12" s="14"/>
      <c r="H12" s="14"/>
      <c r="I12" s="14"/>
      <c r="J12" s="14"/>
      <c r="K12" s="14"/>
      <c r="L12" s="14"/>
      <c r="M12" s="14"/>
      <c r="N12" s="14"/>
      <c r="O12" s="14"/>
      <c r="P12" s="14"/>
      <c r="Q12" s="14"/>
      <c r="R12" s="14"/>
      <c r="S12" s="14"/>
      <c r="T12" s="14"/>
      <c r="U12" s="14"/>
      <c r="V12" s="14"/>
    </row>
    <row r="13" spans="1:26" x14ac:dyDescent="0.25">
      <c r="A13" s="14"/>
      <c r="B13" s="14"/>
      <c r="C13" s="14"/>
      <c r="D13" s="14"/>
      <c r="E13" s="14"/>
      <c r="F13" s="14"/>
      <c r="G13" s="14"/>
      <c r="H13" s="14"/>
      <c r="I13" s="14"/>
      <c r="J13" s="14"/>
      <c r="K13" s="14"/>
      <c r="L13" s="14"/>
      <c r="M13" s="14"/>
      <c r="N13" s="14"/>
      <c r="O13" s="14"/>
      <c r="P13" s="14"/>
      <c r="Q13" s="14"/>
      <c r="R13" s="14"/>
      <c r="S13" s="14"/>
      <c r="T13" s="14"/>
      <c r="U13" s="14"/>
      <c r="V13" s="14"/>
    </row>
    <row r="14" spans="1:26" x14ac:dyDescent="0.25">
      <c r="A14" s="14"/>
      <c r="B14" s="14"/>
      <c r="C14" s="14"/>
      <c r="D14" s="14"/>
      <c r="E14" s="14"/>
      <c r="F14" s="14"/>
      <c r="G14" s="14"/>
      <c r="H14" s="14"/>
      <c r="I14" s="14"/>
      <c r="J14" s="14"/>
      <c r="K14" s="14"/>
      <c r="L14" s="14"/>
      <c r="M14" s="14"/>
      <c r="N14" s="14"/>
      <c r="O14" s="14"/>
      <c r="P14" s="14"/>
      <c r="Q14" s="14"/>
      <c r="R14" s="14"/>
      <c r="S14" s="14"/>
      <c r="T14" s="14"/>
      <c r="U14" s="14"/>
      <c r="V14" s="14"/>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row>
    <row r="17" spans="1:22" x14ac:dyDescent="0.25">
      <c r="A17" s="14"/>
      <c r="B17" s="14"/>
      <c r="C17" s="14"/>
      <c r="D17" s="14"/>
      <c r="E17" s="14"/>
      <c r="F17" s="14"/>
      <c r="G17" s="14"/>
      <c r="H17" s="14"/>
      <c r="I17" s="14"/>
      <c r="J17" s="14"/>
      <c r="K17" s="14"/>
      <c r="L17" s="14"/>
      <c r="M17" s="14"/>
      <c r="N17" s="14"/>
      <c r="O17" s="14"/>
      <c r="P17" s="14"/>
      <c r="Q17" s="14"/>
      <c r="R17" s="14"/>
      <c r="S17" s="14"/>
      <c r="T17" s="14"/>
      <c r="U17" s="14"/>
      <c r="V17" s="14"/>
    </row>
    <row r="18" spans="1:22" x14ac:dyDescent="0.25">
      <c r="A18" s="14"/>
      <c r="B18" s="14"/>
      <c r="C18" s="14"/>
      <c r="D18" s="14"/>
      <c r="E18" s="14"/>
      <c r="F18" s="14"/>
      <c r="G18" s="14"/>
      <c r="H18" s="14"/>
      <c r="I18" s="14"/>
      <c r="J18" s="14"/>
      <c r="K18" s="14"/>
      <c r="L18" s="14"/>
      <c r="M18" s="14"/>
      <c r="N18" s="14"/>
      <c r="O18" s="14"/>
      <c r="P18" s="14"/>
      <c r="Q18" s="14"/>
      <c r="R18" s="14"/>
      <c r="S18" s="14"/>
      <c r="T18" s="14"/>
      <c r="U18" s="14"/>
      <c r="V18" s="14"/>
    </row>
    <row r="19" spans="1:22" x14ac:dyDescent="0.25">
      <c r="A19" s="14"/>
      <c r="B19" s="14"/>
      <c r="C19" s="14"/>
      <c r="D19" s="14"/>
      <c r="E19" s="14"/>
      <c r="F19" s="14"/>
      <c r="G19" s="14"/>
      <c r="H19" s="14"/>
      <c r="I19" s="14"/>
      <c r="J19" s="14"/>
      <c r="K19" s="14"/>
      <c r="L19" s="14"/>
      <c r="M19" s="14"/>
      <c r="N19" s="14"/>
      <c r="O19" s="14"/>
      <c r="P19" s="14"/>
      <c r="Q19" s="14"/>
      <c r="R19" s="14"/>
      <c r="S19" s="14"/>
      <c r="T19" s="14"/>
      <c r="U19" s="14"/>
      <c r="V19" s="14"/>
    </row>
    <row r="20" spans="1:22" x14ac:dyDescent="0.25">
      <c r="A20" s="14"/>
      <c r="B20" s="14"/>
      <c r="C20" s="14"/>
      <c r="D20" s="14"/>
      <c r="E20" s="14"/>
      <c r="F20" s="14"/>
      <c r="G20" s="14"/>
      <c r="H20" s="14"/>
      <c r="I20" s="14"/>
      <c r="J20" s="14"/>
      <c r="K20" s="14"/>
      <c r="L20" s="14"/>
      <c r="M20" s="14"/>
      <c r="N20" s="14"/>
      <c r="O20" s="14"/>
      <c r="P20" s="14"/>
      <c r="Q20" s="14"/>
      <c r="R20" s="14"/>
      <c r="S20" s="14"/>
      <c r="T20" s="14"/>
      <c r="U20" s="14"/>
      <c r="V20" s="14"/>
    </row>
    <row r="21" spans="1:22" x14ac:dyDescent="0.25">
      <c r="A21" s="14"/>
      <c r="B21" s="14"/>
      <c r="C21" s="14"/>
      <c r="D21" s="14"/>
      <c r="E21" s="14"/>
      <c r="F21" s="14"/>
      <c r="G21" s="14"/>
      <c r="H21" s="14"/>
      <c r="I21" s="14"/>
      <c r="J21" s="14"/>
      <c r="K21" s="14"/>
      <c r="L21" s="14"/>
      <c r="M21" s="14"/>
      <c r="N21" s="14"/>
      <c r="O21" s="14"/>
      <c r="P21" s="14"/>
      <c r="Q21" s="14"/>
      <c r="R21" s="14"/>
      <c r="S21" s="14"/>
      <c r="T21" s="14"/>
      <c r="U21" s="14"/>
      <c r="V21" s="14"/>
    </row>
    <row r="22" spans="1:22" x14ac:dyDescent="0.25">
      <c r="A22" s="14"/>
      <c r="B22" s="14"/>
      <c r="C22" s="14"/>
      <c r="D22" s="14"/>
      <c r="E22" s="14"/>
      <c r="F22" s="14"/>
      <c r="G22" s="14"/>
      <c r="H22" s="14"/>
      <c r="I22" s="14"/>
      <c r="J22" s="14"/>
      <c r="K22" s="14"/>
      <c r="L22" s="14"/>
      <c r="M22" s="14"/>
      <c r="N22" s="14"/>
      <c r="O22" s="14"/>
      <c r="P22" s="14"/>
      <c r="Q22" s="14"/>
      <c r="R22" s="14"/>
      <c r="S22" s="14"/>
      <c r="T22" s="14"/>
      <c r="U22" s="14"/>
      <c r="V22" s="14"/>
    </row>
    <row r="23" spans="1:22" x14ac:dyDescent="0.25">
      <c r="A23" s="14"/>
      <c r="B23" s="14"/>
      <c r="C23" s="14"/>
      <c r="D23" s="14"/>
      <c r="E23" s="14"/>
      <c r="F23" s="14"/>
      <c r="G23" s="14"/>
      <c r="H23" s="14"/>
      <c r="I23" s="14"/>
      <c r="J23" s="14"/>
      <c r="K23" s="14"/>
      <c r="L23" s="14"/>
      <c r="M23" s="14"/>
      <c r="N23" s="14"/>
      <c r="O23" s="14"/>
      <c r="P23" s="14"/>
      <c r="Q23" s="14"/>
      <c r="R23" s="14"/>
      <c r="S23" s="14"/>
      <c r="T23" s="14"/>
      <c r="U23" s="14"/>
      <c r="V23" s="14"/>
    </row>
    <row r="24" spans="1:22" x14ac:dyDescent="0.25">
      <c r="A24" s="14"/>
      <c r="B24" s="14"/>
      <c r="C24" s="14"/>
      <c r="D24" s="14"/>
      <c r="E24" s="14"/>
      <c r="F24" s="14"/>
      <c r="G24" s="14"/>
      <c r="H24" s="14"/>
      <c r="I24" s="14"/>
      <c r="J24" s="14"/>
      <c r="K24" s="14"/>
      <c r="L24" s="14"/>
      <c r="M24" s="14"/>
      <c r="N24" s="14"/>
      <c r="O24" s="14"/>
      <c r="P24" s="14"/>
      <c r="Q24" s="14"/>
      <c r="R24" s="14"/>
      <c r="S24" s="14"/>
      <c r="T24" s="14"/>
      <c r="U24" s="14"/>
      <c r="V24" s="14"/>
    </row>
    <row r="25" spans="1:22" x14ac:dyDescent="0.25">
      <c r="A25" s="14"/>
      <c r="B25" s="14"/>
      <c r="C25" s="14"/>
      <c r="D25" s="14"/>
      <c r="E25" s="14"/>
      <c r="F25" s="14"/>
      <c r="G25" s="14"/>
      <c r="H25" s="14"/>
      <c r="I25" s="14"/>
      <c r="J25" s="14"/>
      <c r="K25" s="14"/>
      <c r="L25" s="14"/>
      <c r="M25" s="14"/>
      <c r="N25" s="14"/>
      <c r="O25" s="14"/>
      <c r="P25" s="14"/>
      <c r="Q25" s="14"/>
      <c r="R25" s="14"/>
      <c r="S25" s="14"/>
      <c r="T25" s="14"/>
      <c r="U25" s="14"/>
      <c r="V25" s="14"/>
    </row>
    <row r="26" spans="1:22" x14ac:dyDescent="0.25">
      <c r="A26" s="14"/>
      <c r="B26" s="14"/>
      <c r="C26" s="14"/>
      <c r="D26" s="14"/>
      <c r="E26" s="14"/>
      <c r="F26" s="14"/>
      <c r="G26" s="14"/>
      <c r="H26" s="14"/>
      <c r="I26" s="14"/>
      <c r="J26" s="14"/>
      <c r="K26" s="14"/>
      <c r="L26" s="14"/>
      <c r="M26" s="14"/>
      <c r="N26" s="14"/>
      <c r="O26" s="14"/>
      <c r="P26" s="14"/>
      <c r="Q26" s="14"/>
      <c r="R26" s="14"/>
      <c r="S26" s="14"/>
      <c r="T26" s="14"/>
      <c r="U26" s="14"/>
      <c r="V26" s="14"/>
    </row>
    <row r="27" spans="1:22" x14ac:dyDescent="0.25">
      <c r="A27" s="14"/>
      <c r="B27" s="14"/>
      <c r="C27" s="14"/>
      <c r="D27" s="14"/>
      <c r="E27" s="14"/>
      <c r="F27" s="14"/>
      <c r="G27" s="14"/>
      <c r="H27" s="14"/>
      <c r="I27" s="14"/>
      <c r="J27" s="14"/>
      <c r="K27" s="14"/>
      <c r="L27" s="14"/>
      <c r="M27" s="14"/>
      <c r="N27" s="14"/>
      <c r="O27" s="14"/>
      <c r="P27" s="14"/>
      <c r="Q27" s="14"/>
      <c r="R27" s="14"/>
      <c r="S27" s="14"/>
      <c r="T27" s="14"/>
      <c r="U27" s="14"/>
      <c r="V27" s="14"/>
    </row>
    <row r="28" spans="1:22" x14ac:dyDescent="0.25">
      <c r="A28" s="14"/>
      <c r="B28" s="14"/>
      <c r="C28" s="14"/>
      <c r="D28" s="14"/>
      <c r="E28" s="14"/>
      <c r="F28" s="14"/>
      <c r="G28" s="14"/>
      <c r="H28" s="14"/>
      <c r="I28" s="14"/>
      <c r="J28" s="14"/>
      <c r="K28" s="14"/>
      <c r="L28" s="14"/>
      <c r="M28" s="14"/>
      <c r="N28" s="14"/>
      <c r="O28" s="14"/>
      <c r="P28" s="14"/>
      <c r="Q28" s="14"/>
      <c r="R28" s="14"/>
      <c r="S28" s="14"/>
      <c r="T28" s="14"/>
      <c r="U28" s="14"/>
      <c r="V28" s="14"/>
    </row>
    <row r="29" spans="1:22" x14ac:dyDescent="0.25">
      <c r="A29" s="14"/>
      <c r="B29" s="14"/>
      <c r="C29" s="14"/>
      <c r="D29" s="14"/>
      <c r="E29" s="14"/>
      <c r="F29" s="14"/>
      <c r="G29" s="14"/>
      <c r="H29" s="14"/>
      <c r="I29" s="14"/>
      <c r="J29" s="14"/>
      <c r="K29" s="14"/>
      <c r="L29" s="14"/>
      <c r="M29" s="14"/>
      <c r="N29" s="14"/>
      <c r="O29" s="14"/>
      <c r="P29" s="14"/>
      <c r="Q29" s="14"/>
      <c r="R29" s="14"/>
      <c r="S29" s="14"/>
      <c r="T29" s="14"/>
      <c r="U29" s="14"/>
      <c r="V29" s="14"/>
    </row>
    <row r="30" spans="1:22" x14ac:dyDescent="0.25">
      <c r="A30" s="14"/>
      <c r="B30" s="14"/>
      <c r="C30" s="14"/>
      <c r="D30" s="14"/>
      <c r="E30" s="14"/>
      <c r="F30" s="14"/>
      <c r="G30" s="14"/>
      <c r="H30" s="14"/>
      <c r="I30" s="14"/>
      <c r="J30" s="14"/>
      <c r="K30" s="14"/>
      <c r="L30" s="14"/>
      <c r="M30" s="14"/>
      <c r="N30" s="14"/>
      <c r="O30" s="14"/>
      <c r="P30" s="14"/>
      <c r="Q30" s="14"/>
      <c r="R30" s="14"/>
      <c r="S30" s="14"/>
      <c r="T30" s="14"/>
      <c r="U30" s="14"/>
      <c r="V30" s="14"/>
    </row>
    <row r="31" spans="1:22" x14ac:dyDescent="0.25">
      <c r="A31" s="14"/>
      <c r="B31" s="14"/>
      <c r="C31" s="14"/>
      <c r="D31" s="14"/>
      <c r="E31" s="14"/>
      <c r="F31" s="14"/>
      <c r="G31" s="14"/>
      <c r="H31" s="14"/>
      <c r="I31" s="14"/>
      <c r="J31" s="14"/>
      <c r="K31" s="14"/>
      <c r="L31" s="14"/>
      <c r="M31" s="14"/>
      <c r="N31" s="14"/>
      <c r="O31" s="14"/>
      <c r="P31" s="14"/>
      <c r="Q31" s="14"/>
      <c r="R31" s="14"/>
      <c r="S31" s="14"/>
      <c r="T31" s="14"/>
      <c r="U31" s="14"/>
      <c r="V31" s="14"/>
    </row>
    <row r="32" spans="1:22" x14ac:dyDescent="0.25">
      <c r="A32" s="14"/>
      <c r="B32" s="14"/>
      <c r="C32" s="14"/>
      <c r="D32" s="14"/>
      <c r="E32" s="14"/>
      <c r="F32" s="14"/>
      <c r="G32" s="14"/>
      <c r="H32" s="14"/>
      <c r="I32" s="14"/>
      <c r="J32" s="14"/>
      <c r="K32" s="14"/>
      <c r="L32" s="14"/>
      <c r="M32" s="14"/>
      <c r="N32" s="14"/>
      <c r="O32" s="14"/>
      <c r="P32" s="14"/>
      <c r="Q32" s="14"/>
      <c r="R32" s="14"/>
      <c r="S32" s="14"/>
      <c r="T32" s="14"/>
      <c r="U32" s="14"/>
      <c r="V32" s="14"/>
    </row>
    <row r="33" spans="1:22" x14ac:dyDescent="0.25">
      <c r="A33" s="14"/>
      <c r="B33" s="14"/>
      <c r="C33" s="14"/>
      <c r="D33" s="14"/>
      <c r="E33" s="14"/>
      <c r="F33" s="14"/>
      <c r="G33" s="14"/>
      <c r="H33" s="14"/>
      <c r="I33" s="14"/>
      <c r="J33" s="14"/>
      <c r="K33" s="14"/>
      <c r="L33" s="14"/>
      <c r="M33" s="14"/>
      <c r="N33" s="14"/>
      <c r="O33" s="14"/>
      <c r="P33" s="14"/>
      <c r="Q33" s="14"/>
      <c r="R33" s="14"/>
      <c r="S33" s="14"/>
      <c r="T33" s="14"/>
      <c r="U33" s="14"/>
      <c r="V33" s="14"/>
    </row>
    <row r="34" spans="1:22" x14ac:dyDescent="0.25">
      <c r="A34" s="14"/>
      <c r="B34" s="14"/>
      <c r="C34" s="14"/>
      <c r="D34" s="14"/>
      <c r="E34" s="14"/>
      <c r="F34" s="14"/>
      <c r="G34" s="14"/>
      <c r="H34" s="14"/>
      <c r="I34" s="14"/>
      <c r="J34" s="14"/>
      <c r="K34" s="14"/>
      <c r="L34" s="14"/>
      <c r="M34" s="14"/>
      <c r="N34" s="14"/>
      <c r="O34" s="14"/>
      <c r="P34" s="14"/>
      <c r="Q34" s="14"/>
      <c r="R34" s="14"/>
      <c r="S34" s="14"/>
      <c r="T34" s="14"/>
      <c r="U34" s="14"/>
      <c r="V34" s="14"/>
    </row>
    <row r="35" spans="1:22" x14ac:dyDescent="0.25">
      <c r="A35" s="14"/>
      <c r="B35" s="14"/>
      <c r="C35" s="14"/>
      <c r="D35" s="14"/>
      <c r="E35" s="14"/>
      <c r="F35" s="14"/>
      <c r="G35" s="14"/>
      <c r="H35" s="14"/>
      <c r="I35" s="14"/>
      <c r="J35" s="14"/>
      <c r="K35" s="14"/>
      <c r="L35" s="14"/>
      <c r="M35" s="14"/>
      <c r="N35" s="14"/>
      <c r="O35" s="14"/>
      <c r="P35" s="14"/>
      <c r="Q35" s="14"/>
      <c r="R35" s="14"/>
      <c r="S35" s="14"/>
      <c r="T35" s="14"/>
      <c r="U35" s="14"/>
      <c r="V35" s="14"/>
    </row>
    <row r="36" spans="1:22" x14ac:dyDescent="0.25">
      <c r="A36" s="14"/>
      <c r="B36" s="14"/>
      <c r="C36" s="14"/>
      <c r="D36" s="14"/>
      <c r="E36" s="14"/>
      <c r="F36" s="14"/>
      <c r="G36" s="14"/>
      <c r="H36" s="14"/>
      <c r="I36" s="14"/>
      <c r="J36" s="14"/>
      <c r="K36" s="14"/>
      <c r="L36" s="14"/>
      <c r="M36" s="14"/>
      <c r="N36" s="14"/>
      <c r="O36" s="14"/>
      <c r="P36" s="14"/>
      <c r="Q36" s="14"/>
      <c r="R36" s="14"/>
      <c r="S36" s="14"/>
      <c r="T36" s="14"/>
      <c r="U36" s="14"/>
      <c r="V36" s="14"/>
    </row>
    <row r="37" spans="1:22" x14ac:dyDescent="0.25">
      <c r="A37" s="14"/>
      <c r="B37" s="14"/>
      <c r="C37" s="14"/>
      <c r="D37" s="14"/>
      <c r="E37" s="14"/>
      <c r="F37" s="14"/>
      <c r="G37" s="14"/>
      <c r="H37" s="14"/>
      <c r="I37" s="14"/>
      <c r="J37" s="14"/>
      <c r="K37" s="14"/>
      <c r="L37" s="14"/>
      <c r="M37" s="14"/>
      <c r="N37" s="14"/>
      <c r="O37" s="14"/>
      <c r="P37" s="14"/>
      <c r="Q37" s="14"/>
      <c r="R37" s="14"/>
      <c r="S37" s="14"/>
      <c r="T37" s="14"/>
      <c r="U37" s="14"/>
      <c r="V37" s="14"/>
    </row>
    <row r="38" spans="1:22" x14ac:dyDescent="0.25">
      <c r="A38" s="14"/>
      <c r="B38" s="14"/>
      <c r="C38" s="14"/>
      <c r="D38" s="14"/>
      <c r="E38" s="14"/>
      <c r="F38" s="14"/>
      <c r="G38" s="14"/>
      <c r="H38" s="14"/>
      <c r="I38" s="14"/>
      <c r="J38" s="14"/>
      <c r="K38" s="14"/>
      <c r="L38" s="14"/>
      <c r="M38" s="14"/>
      <c r="N38" s="14"/>
      <c r="O38" s="14"/>
      <c r="P38" s="14"/>
      <c r="Q38" s="14"/>
      <c r="R38" s="14"/>
      <c r="S38" s="14"/>
      <c r="T38" s="14"/>
      <c r="U38" s="14"/>
      <c r="V38" s="14"/>
    </row>
    <row r="39" spans="1:22" x14ac:dyDescent="0.25">
      <c r="A39" s="14"/>
      <c r="B39" s="14"/>
      <c r="C39" s="14"/>
      <c r="D39" s="14"/>
      <c r="E39" s="14"/>
      <c r="F39" s="14"/>
      <c r="G39" s="14"/>
      <c r="H39" s="14"/>
      <c r="I39" s="14"/>
      <c r="J39" s="14"/>
      <c r="K39" s="14"/>
      <c r="L39" s="14"/>
      <c r="M39" s="14"/>
      <c r="N39" s="14"/>
      <c r="O39" s="14"/>
      <c r="P39" s="14"/>
      <c r="Q39" s="14"/>
      <c r="R39" s="14"/>
      <c r="S39" s="14"/>
      <c r="T39" s="14"/>
      <c r="U39" s="14"/>
      <c r="V39" s="14"/>
    </row>
    <row r="40" spans="1:22" x14ac:dyDescent="0.25">
      <c r="A40" s="14"/>
      <c r="B40" s="14"/>
      <c r="C40" s="14"/>
      <c r="D40" s="14"/>
      <c r="E40" s="14"/>
      <c r="F40" s="14"/>
      <c r="G40" s="14"/>
      <c r="H40" s="14"/>
      <c r="I40" s="14"/>
      <c r="J40" s="14"/>
      <c r="K40" s="14"/>
      <c r="L40" s="14"/>
      <c r="M40" s="14"/>
      <c r="N40" s="14"/>
      <c r="O40" s="14"/>
      <c r="P40" s="14"/>
      <c r="Q40" s="14"/>
      <c r="R40" s="14"/>
      <c r="S40" s="14"/>
      <c r="T40" s="14"/>
      <c r="U40" s="14"/>
      <c r="V40" s="14"/>
    </row>
    <row r="41" spans="1:22" x14ac:dyDescent="0.25">
      <c r="A41" s="14"/>
      <c r="B41" s="14"/>
      <c r="C41" s="14"/>
      <c r="D41" s="14"/>
      <c r="E41" s="14"/>
      <c r="F41" s="14"/>
      <c r="G41" s="14"/>
      <c r="H41" s="14"/>
      <c r="I41" s="14"/>
      <c r="J41" s="14"/>
      <c r="K41" s="14"/>
      <c r="L41" s="14"/>
      <c r="M41" s="14"/>
      <c r="N41" s="14"/>
      <c r="O41" s="14"/>
      <c r="P41" s="14"/>
      <c r="Q41" s="14"/>
      <c r="R41" s="14"/>
      <c r="S41" s="14"/>
      <c r="T41" s="14"/>
      <c r="U41" s="14"/>
      <c r="V41" s="14"/>
    </row>
    <row r="42" spans="1:22" x14ac:dyDescent="0.25">
      <c r="A42" s="14"/>
      <c r="B42" s="14"/>
      <c r="C42" s="14"/>
      <c r="D42" s="14"/>
      <c r="E42" s="14"/>
      <c r="F42" s="14"/>
      <c r="G42" s="14"/>
      <c r="H42" s="14"/>
      <c r="I42" s="14"/>
      <c r="J42" s="14"/>
      <c r="K42" s="14"/>
      <c r="L42" s="14"/>
      <c r="M42" s="14"/>
      <c r="N42" s="14"/>
      <c r="O42" s="14"/>
      <c r="P42" s="14"/>
      <c r="Q42" s="14"/>
      <c r="R42" s="14"/>
      <c r="S42" s="14"/>
      <c r="T42" s="14"/>
      <c r="U42" s="14"/>
      <c r="V42" s="14"/>
    </row>
    <row r="43" spans="1:22" x14ac:dyDescent="0.25">
      <c r="A43" s="14"/>
      <c r="B43" s="14"/>
      <c r="C43" s="14"/>
      <c r="D43" s="14"/>
      <c r="E43" s="14"/>
      <c r="F43" s="14"/>
      <c r="G43" s="14"/>
      <c r="H43" s="14"/>
      <c r="I43" s="14"/>
      <c r="J43" s="14"/>
      <c r="K43" s="14"/>
      <c r="L43" s="14"/>
      <c r="M43" s="14"/>
      <c r="N43" s="14"/>
      <c r="O43" s="14"/>
      <c r="P43" s="14"/>
      <c r="Q43" s="14"/>
      <c r="R43" s="14"/>
      <c r="S43" s="14"/>
      <c r="T43" s="14"/>
      <c r="U43" s="14"/>
      <c r="V43" s="14"/>
    </row>
    <row r="44" spans="1:22" x14ac:dyDescent="0.25">
      <c r="A44" s="14"/>
      <c r="B44" s="14"/>
      <c r="C44" s="14"/>
      <c r="D44" s="14"/>
      <c r="E44" s="14"/>
      <c r="F44" s="14"/>
      <c r="G44" s="14"/>
      <c r="H44" s="14"/>
      <c r="I44" s="14"/>
      <c r="J44" s="14"/>
      <c r="K44" s="14"/>
      <c r="L44" s="14"/>
      <c r="M44" s="14"/>
      <c r="N44" s="14"/>
      <c r="O44" s="14"/>
      <c r="P44" s="14"/>
      <c r="Q44" s="14"/>
      <c r="R44" s="14"/>
      <c r="S44" s="14"/>
      <c r="T44" s="14"/>
      <c r="U44" s="14"/>
      <c r="V44" s="14"/>
    </row>
    <row r="45" spans="1:22" x14ac:dyDescent="0.25">
      <c r="A45" s="14"/>
      <c r="B45" s="14"/>
      <c r="C45" s="14"/>
      <c r="D45" s="14"/>
      <c r="E45" s="14"/>
      <c r="F45" s="14"/>
      <c r="G45" s="14"/>
      <c r="H45" s="14"/>
      <c r="I45" s="14"/>
      <c r="J45" s="14"/>
      <c r="K45" s="14"/>
      <c r="L45" s="14"/>
      <c r="M45" s="14"/>
      <c r="N45" s="14"/>
      <c r="O45" s="14"/>
      <c r="P45" s="14"/>
      <c r="Q45" s="14"/>
      <c r="R45" s="14"/>
      <c r="S45" s="14"/>
      <c r="T45" s="14"/>
      <c r="U45" s="14"/>
      <c r="V45" s="14"/>
    </row>
    <row r="46" spans="1:22" x14ac:dyDescent="0.25">
      <c r="A46" s="14"/>
      <c r="B46" s="14"/>
      <c r="C46" s="14"/>
      <c r="D46" s="14"/>
      <c r="E46" s="14"/>
      <c r="F46" s="14"/>
      <c r="G46" s="14"/>
      <c r="H46" s="14"/>
      <c r="I46" s="14"/>
      <c r="J46" s="14"/>
      <c r="K46" s="14"/>
      <c r="L46" s="14"/>
      <c r="M46" s="14"/>
      <c r="N46" s="14"/>
      <c r="O46" s="14"/>
      <c r="P46" s="14"/>
      <c r="Q46" s="14"/>
      <c r="R46" s="14"/>
      <c r="S46" s="14"/>
      <c r="T46" s="14"/>
      <c r="U46" s="14"/>
      <c r="V46" s="14"/>
    </row>
    <row r="47" spans="1:22" x14ac:dyDescent="0.25">
      <c r="A47" s="14"/>
      <c r="B47" s="14"/>
      <c r="C47" s="14"/>
      <c r="D47" s="14"/>
      <c r="E47" s="14"/>
      <c r="F47" s="14"/>
      <c r="G47" s="14"/>
      <c r="H47" s="14"/>
      <c r="I47" s="14"/>
      <c r="J47" s="14"/>
      <c r="K47" s="14"/>
      <c r="L47" s="14"/>
      <c r="M47" s="14"/>
      <c r="N47" s="14"/>
      <c r="O47" s="14"/>
      <c r="P47" s="14"/>
      <c r="Q47" s="14"/>
      <c r="R47" s="14"/>
      <c r="S47" s="14"/>
      <c r="T47" s="14"/>
      <c r="U47" s="14"/>
      <c r="V47" s="14"/>
    </row>
    <row r="48" spans="1:22" x14ac:dyDescent="0.25">
      <c r="A48" s="14"/>
      <c r="B48" s="14"/>
      <c r="C48" s="14"/>
      <c r="D48" s="14"/>
      <c r="E48" s="14"/>
      <c r="F48" s="14"/>
      <c r="G48" s="14"/>
      <c r="H48" s="14"/>
      <c r="I48" s="14"/>
      <c r="J48" s="14"/>
      <c r="K48" s="14"/>
      <c r="L48" s="14"/>
      <c r="M48" s="14"/>
      <c r="N48" s="14"/>
      <c r="O48" s="14"/>
      <c r="P48" s="14"/>
      <c r="Q48" s="14"/>
      <c r="R48" s="14"/>
      <c r="S48" s="14"/>
      <c r="T48" s="14"/>
      <c r="U48" s="14"/>
      <c r="V48" s="14"/>
    </row>
    <row r="49" spans="1:22" x14ac:dyDescent="0.25">
      <c r="A49" s="14"/>
      <c r="B49" s="14"/>
      <c r="C49" s="14"/>
      <c r="D49" s="14"/>
      <c r="E49" s="14"/>
      <c r="F49" s="14"/>
      <c r="G49" s="14"/>
      <c r="H49" s="14"/>
      <c r="I49" s="14"/>
      <c r="J49" s="14"/>
      <c r="K49" s="14"/>
      <c r="L49" s="14"/>
      <c r="M49" s="14"/>
      <c r="N49" s="14"/>
      <c r="O49" s="14"/>
      <c r="P49" s="14"/>
      <c r="Q49" s="14"/>
      <c r="R49" s="14"/>
      <c r="S49" s="14"/>
      <c r="T49" s="14"/>
      <c r="U49" s="14"/>
      <c r="V49" s="14"/>
    </row>
    <row r="50" spans="1:22" x14ac:dyDescent="0.25">
      <c r="A50" s="14"/>
      <c r="B50" s="14"/>
      <c r="C50" s="14"/>
      <c r="D50" s="14"/>
      <c r="E50" s="14"/>
      <c r="F50" s="14"/>
      <c r="G50" s="14"/>
      <c r="H50" s="14"/>
      <c r="I50" s="14"/>
      <c r="J50" s="14"/>
      <c r="K50" s="14"/>
      <c r="L50" s="14"/>
      <c r="M50" s="14"/>
      <c r="N50" s="14"/>
      <c r="O50" s="14"/>
      <c r="P50" s="14"/>
      <c r="Q50" s="14"/>
      <c r="R50" s="14"/>
      <c r="S50" s="14"/>
      <c r="T50" s="14"/>
      <c r="U50" s="14"/>
      <c r="V50" s="14"/>
    </row>
    <row r="51" spans="1:22" x14ac:dyDescent="0.25">
      <c r="A51" s="14"/>
      <c r="B51" s="14"/>
      <c r="C51" s="14"/>
      <c r="D51" s="14"/>
      <c r="E51" s="14"/>
      <c r="F51" s="14"/>
      <c r="G51" s="14"/>
      <c r="H51" s="14"/>
      <c r="I51" s="14"/>
      <c r="J51" s="14"/>
      <c r="K51" s="14"/>
      <c r="L51" s="14"/>
      <c r="M51" s="14"/>
      <c r="N51" s="14"/>
      <c r="O51" s="14"/>
      <c r="P51" s="14"/>
      <c r="Q51" s="14"/>
      <c r="R51" s="14"/>
      <c r="S51" s="14"/>
      <c r="T51" s="14"/>
      <c r="U51" s="14"/>
      <c r="V51" s="14"/>
    </row>
    <row r="52" spans="1:22" x14ac:dyDescent="0.25">
      <c r="A52" s="14"/>
      <c r="B52" s="14"/>
      <c r="C52" s="14"/>
      <c r="D52" s="14"/>
      <c r="E52" s="14"/>
      <c r="F52" s="14"/>
      <c r="G52" s="14"/>
      <c r="H52" s="14"/>
      <c r="I52" s="14"/>
      <c r="J52" s="14"/>
      <c r="K52" s="14"/>
      <c r="L52" s="14"/>
      <c r="M52" s="14"/>
      <c r="N52" s="14"/>
      <c r="O52" s="14"/>
      <c r="P52" s="14"/>
      <c r="Q52" s="14"/>
      <c r="R52" s="14"/>
      <c r="S52" s="14"/>
      <c r="T52" s="14"/>
      <c r="U52" s="14"/>
      <c r="V52" s="14"/>
    </row>
    <row r="53" spans="1:22" x14ac:dyDescent="0.25">
      <c r="A53" s="14"/>
      <c r="B53" s="14"/>
      <c r="C53" s="14"/>
      <c r="D53" s="14"/>
      <c r="E53" s="14"/>
      <c r="F53" s="14"/>
      <c r="G53" s="14"/>
      <c r="H53" s="14"/>
      <c r="I53" s="14"/>
      <c r="J53" s="14"/>
      <c r="K53" s="14"/>
      <c r="L53" s="14"/>
      <c r="M53" s="14"/>
      <c r="N53" s="14"/>
      <c r="O53" s="14"/>
      <c r="P53" s="14"/>
      <c r="Q53" s="14"/>
      <c r="R53" s="14"/>
      <c r="S53" s="14"/>
      <c r="T53" s="14"/>
      <c r="U53" s="14"/>
      <c r="V53" s="14"/>
    </row>
    <row r="54" spans="1:22" x14ac:dyDescent="0.25">
      <c r="A54" s="14"/>
      <c r="B54" s="14"/>
      <c r="C54" s="14"/>
      <c r="D54" s="14"/>
      <c r="E54" s="14"/>
      <c r="F54" s="14"/>
      <c r="G54" s="14"/>
      <c r="H54" s="14"/>
      <c r="I54" s="14"/>
      <c r="J54" s="14"/>
      <c r="K54" s="14"/>
      <c r="L54" s="14"/>
      <c r="M54" s="14"/>
      <c r="N54" s="14"/>
      <c r="O54" s="14"/>
      <c r="P54" s="14"/>
      <c r="Q54" s="14"/>
      <c r="R54" s="14"/>
      <c r="S54" s="14"/>
      <c r="T54" s="14"/>
      <c r="U54" s="14"/>
      <c r="V54" s="14"/>
    </row>
    <row r="55" spans="1:22" x14ac:dyDescent="0.25">
      <c r="A55" s="14"/>
      <c r="B55" s="14"/>
      <c r="C55" s="14"/>
      <c r="D55" s="14"/>
      <c r="E55" s="14"/>
      <c r="F55" s="14"/>
      <c r="G55" s="14"/>
      <c r="H55" s="14"/>
      <c r="I55" s="14"/>
      <c r="J55" s="14"/>
      <c r="K55" s="14"/>
      <c r="L55" s="14"/>
      <c r="M55" s="14"/>
      <c r="N55" s="14"/>
      <c r="O55" s="14"/>
      <c r="P55" s="14"/>
      <c r="Q55" s="14"/>
      <c r="R55" s="14"/>
      <c r="S55" s="14"/>
      <c r="T55" s="14"/>
      <c r="U55" s="14"/>
      <c r="V55" s="14"/>
    </row>
    <row r="56" spans="1:22" x14ac:dyDescent="0.25">
      <c r="A56" s="14"/>
      <c r="B56" s="14"/>
      <c r="C56" s="14"/>
      <c r="D56" s="14"/>
      <c r="E56" s="14"/>
      <c r="F56" s="14"/>
      <c r="G56" s="14"/>
      <c r="H56" s="14"/>
      <c r="I56" s="14"/>
      <c r="J56" s="14"/>
      <c r="K56" s="14"/>
      <c r="L56" s="14"/>
      <c r="M56" s="14"/>
      <c r="N56" s="14"/>
      <c r="O56" s="14"/>
      <c r="P56" s="14"/>
      <c r="Q56" s="14"/>
      <c r="R56" s="14"/>
      <c r="S56" s="14"/>
      <c r="T56" s="14"/>
      <c r="U56" s="14"/>
      <c r="V56" s="14"/>
    </row>
    <row r="57" spans="1:22" x14ac:dyDescent="0.25">
      <c r="A57" s="14"/>
      <c r="B57" s="14"/>
      <c r="C57" s="14"/>
      <c r="D57" s="14"/>
      <c r="E57" s="14"/>
      <c r="F57" s="14"/>
      <c r="G57" s="14"/>
      <c r="H57" s="14"/>
      <c r="I57" s="14"/>
      <c r="J57" s="14"/>
      <c r="K57" s="14"/>
      <c r="L57" s="14"/>
      <c r="M57" s="14"/>
      <c r="N57" s="14"/>
      <c r="O57" s="14"/>
      <c r="P57" s="14"/>
      <c r="Q57" s="14"/>
      <c r="R57" s="14"/>
      <c r="S57" s="14"/>
      <c r="T57" s="14"/>
      <c r="U57" s="14"/>
      <c r="V57" s="14"/>
    </row>
    <row r="58" spans="1:22" x14ac:dyDescent="0.25">
      <c r="A58" s="14"/>
      <c r="B58" s="14"/>
      <c r="C58" s="14"/>
      <c r="D58" s="14"/>
      <c r="E58" s="14"/>
      <c r="F58" s="14"/>
      <c r="G58" s="14"/>
      <c r="H58" s="14"/>
      <c r="I58" s="14"/>
      <c r="J58" s="14"/>
      <c r="K58" s="14"/>
      <c r="L58" s="14"/>
      <c r="M58" s="14"/>
      <c r="N58" s="14"/>
      <c r="O58" s="14"/>
      <c r="P58" s="14"/>
      <c r="Q58" s="14"/>
      <c r="R58" s="14"/>
      <c r="S58" s="14"/>
      <c r="T58" s="14"/>
      <c r="U58" s="14"/>
      <c r="V58" s="14"/>
    </row>
    <row r="59" spans="1:22" x14ac:dyDescent="0.25">
      <c r="A59" s="14"/>
      <c r="B59" s="14"/>
      <c r="C59" s="14"/>
      <c r="D59" s="14"/>
      <c r="E59" s="14"/>
      <c r="F59" s="14"/>
      <c r="G59" s="14"/>
      <c r="H59" s="14"/>
      <c r="I59" s="14"/>
      <c r="J59" s="14"/>
      <c r="K59" s="14"/>
      <c r="L59" s="14"/>
      <c r="M59" s="14"/>
      <c r="N59" s="14"/>
      <c r="O59" s="14"/>
      <c r="P59" s="14"/>
      <c r="Q59" s="14"/>
      <c r="R59" s="14"/>
      <c r="S59" s="14"/>
      <c r="T59" s="14"/>
      <c r="U59" s="14"/>
      <c r="V59" s="14"/>
    </row>
    <row r="60" spans="1:22" x14ac:dyDescent="0.25">
      <c r="A60" s="14"/>
      <c r="B60" s="14"/>
      <c r="C60" s="14"/>
      <c r="D60" s="14"/>
      <c r="E60" s="14"/>
      <c r="F60" s="14"/>
      <c r="G60" s="14"/>
      <c r="H60" s="14"/>
      <c r="I60" s="14"/>
      <c r="J60" s="14"/>
      <c r="K60" s="14"/>
      <c r="L60" s="14"/>
      <c r="M60" s="14"/>
      <c r="N60" s="14"/>
      <c r="O60" s="14"/>
      <c r="P60" s="14"/>
      <c r="Q60" s="14"/>
      <c r="R60" s="14"/>
      <c r="S60" s="14"/>
      <c r="T60" s="14"/>
      <c r="U60" s="14"/>
      <c r="V60" s="14"/>
    </row>
    <row r="61" spans="1:22" x14ac:dyDescent="0.25">
      <c r="A61" s="14"/>
      <c r="B61" s="14"/>
      <c r="C61" s="14"/>
      <c r="D61" s="14"/>
      <c r="E61" s="14"/>
      <c r="F61" s="14"/>
      <c r="G61" s="14"/>
      <c r="H61" s="14"/>
      <c r="I61" s="14"/>
      <c r="J61" s="14"/>
      <c r="K61" s="14"/>
      <c r="L61" s="14"/>
      <c r="M61" s="14"/>
      <c r="N61" s="14"/>
      <c r="O61" s="14"/>
      <c r="P61" s="14"/>
      <c r="Q61" s="14"/>
      <c r="R61" s="14"/>
      <c r="S61" s="14"/>
      <c r="T61" s="14"/>
      <c r="U61" s="14"/>
      <c r="V61" s="14"/>
    </row>
    <row r="62" spans="1:22" x14ac:dyDescent="0.25">
      <c r="A62" s="14"/>
      <c r="B62" s="14"/>
      <c r="C62" s="14"/>
      <c r="D62" s="14"/>
      <c r="E62" s="14"/>
      <c r="F62" s="14"/>
      <c r="G62" s="14"/>
      <c r="H62" s="14"/>
      <c r="I62" s="14"/>
      <c r="J62" s="14"/>
      <c r="K62" s="14"/>
      <c r="L62" s="14"/>
      <c r="M62" s="14"/>
      <c r="N62" s="14"/>
      <c r="O62" s="14"/>
      <c r="P62" s="14"/>
      <c r="Q62" s="14"/>
      <c r="R62" s="14"/>
      <c r="S62" s="14"/>
      <c r="T62" s="14"/>
      <c r="U62" s="14"/>
      <c r="V62" s="14"/>
    </row>
    <row r="63" spans="1:22" x14ac:dyDescent="0.25">
      <c r="A63" s="14"/>
      <c r="B63" s="14"/>
      <c r="C63" s="14"/>
      <c r="D63" s="14"/>
      <c r="E63" s="14"/>
      <c r="F63" s="14"/>
      <c r="G63" s="14"/>
      <c r="H63" s="14"/>
      <c r="I63" s="14"/>
      <c r="J63" s="14"/>
      <c r="K63" s="14"/>
      <c r="L63" s="14"/>
      <c r="M63" s="14"/>
      <c r="N63" s="14"/>
      <c r="O63" s="14"/>
      <c r="P63" s="14"/>
      <c r="Q63" s="14"/>
      <c r="R63" s="14"/>
      <c r="S63" s="14"/>
      <c r="T63" s="14"/>
      <c r="U63" s="14"/>
      <c r="V63" s="14"/>
    </row>
    <row r="64" spans="1:22" x14ac:dyDescent="0.25">
      <c r="A64" s="14"/>
      <c r="B64" s="14"/>
      <c r="C64" s="14"/>
      <c r="D64" s="14"/>
      <c r="E64" s="14"/>
      <c r="F64" s="14"/>
      <c r="G64" s="14"/>
      <c r="H64" s="14"/>
      <c r="I64" s="14"/>
      <c r="J64" s="14"/>
      <c r="K64" s="14"/>
      <c r="L64" s="14"/>
      <c r="M64" s="14"/>
      <c r="N64" s="14"/>
      <c r="O64" s="14"/>
      <c r="P64" s="14"/>
      <c r="Q64" s="14"/>
      <c r="R64" s="14"/>
      <c r="S64" s="14"/>
      <c r="T64" s="14"/>
      <c r="U64" s="14"/>
      <c r="V64" s="14"/>
    </row>
    <row r="65" spans="1:22" x14ac:dyDescent="0.25">
      <c r="A65" s="14"/>
      <c r="B65" s="14"/>
      <c r="C65" s="14"/>
      <c r="D65" s="14"/>
      <c r="E65" s="14"/>
      <c r="F65" s="14"/>
      <c r="G65" s="14"/>
      <c r="H65" s="14"/>
      <c r="I65" s="14"/>
      <c r="J65" s="14"/>
      <c r="K65" s="14"/>
      <c r="L65" s="14"/>
      <c r="M65" s="14"/>
      <c r="N65" s="14"/>
      <c r="O65" s="14"/>
      <c r="P65" s="14"/>
      <c r="Q65" s="14"/>
      <c r="R65" s="14"/>
      <c r="S65" s="14"/>
      <c r="T65" s="14"/>
      <c r="U65" s="14"/>
      <c r="V65" s="14"/>
    </row>
    <row r="66" spans="1:22" x14ac:dyDescent="0.25">
      <c r="A66" s="14"/>
      <c r="B66" s="14"/>
      <c r="C66" s="14"/>
      <c r="D66" s="14"/>
      <c r="E66" s="14"/>
      <c r="F66" s="14"/>
      <c r="G66" s="14"/>
      <c r="H66" s="14"/>
      <c r="I66" s="14"/>
      <c r="J66" s="14"/>
      <c r="K66" s="14"/>
      <c r="L66" s="14"/>
      <c r="M66" s="14"/>
      <c r="N66" s="14"/>
      <c r="O66" s="14"/>
      <c r="P66" s="14"/>
      <c r="Q66" s="14"/>
      <c r="R66" s="14"/>
      <c r="S66" s="14"/>
      <c r="T66" s="14"/>
      <c r="U66" s="14"/>
      <c r="V66" s="14"/>
    </row>
    <row r="67" spans="1:22" x14ac:dyDescent="0.25">
      <c r="A67" s="14"/>
      <c r="B67" s="14"/>
      <c r="C67" s="14"/>
      <c r="D67" s="14"/>
      <c r="E67" s="14"/>
      <c r="F67" s="14"/>
      <c r="G67" s="14"/>
      <c r="H67" s="14"/>
      <c r="I67" s="14"/>
      <c r="J67" s="14"/>
      <c r="K67" s="14"/>
      <c r="L67" s="14"/>
      <c r="M67" s="14"/>
      <c r="N67" s="14"/>
      <c r="O67" s="14"/>
      <c r="P67" s="14"/>
      <c r="Q67" s="14"/>
      <c r="R67" s="14"/>
      <c r="S67" s="14"/>
      <c r="T67" s="14"/>
      <c r="U67" s="14"/>
      <c r="V67" s="14"/>
    </row>
    <row r="68" spans="1:22" x14ac:dyDescent="0.25">
      <c r="A68" s="14"/>
      <c r="B68" s="14"/>
      <c r="C68" s="14"/>
      <c r="D68" s="14"/>
      <c r="E68" s="14"/>
      <c r="F68" s="14"/>
      <c r="G68" s="14"/>
      <c r="H68" s="14"/>
      <c r="I68" s="14"/>
      <c r="J68" s="14"/>
      <c r="K68" s="14"/>
      <c r="L68" s="14"/>
      <c r="M68" s="14"/>
      <c r="N68" s="14"/>
      <c r="O68" s="14"/>
      <c r="P68" s="14"/>
      <c r="Q68" s="14"/>
      <c r="R68" s="14"/>
      <c r="S68" s="14"/>
      <c r="T68" s="14"/>
      <c r="U68" s="14"/>
      <c r="V68" s="14"/>
    </row>
    <row r="69" spans="1:22" x14ac:dyDescent="0.25">
      <c r="A69" s="14"/>
      <c r="B69" s="14"/>
      <c r="C69" s="14"/>
      <c r="D69" s="14"/>
      <c r="E69" s="14"/>
      <c r="F69" s="14"/>
      <c r="G69" s="14"/>
      <c r="H69" s="14"/>
      <c r="I69" s="14"/>
      <c r="J69" s="14"/>
      <c r="K69" s="14"/>
      <c r="L69" s="14"/>
      <c r="M69" s="14"/>
      <c r="N69" s="14"/>
      <c r="O69" s="14"/>
      <c r="P69" s="14"/>
      <c r="Q69" s="14"/>
      <c r="R69" s="14"/>
      <c r="S69" s="14"/>
      <c r="T69" s="14"/>
      <c r="U69" s="14"/>
      <c r="V69" s="14"/>
    </row>
    <row r="70" spans="1:22" x14ac:dyDescent="0.25">
      <c r="A70" s="14"/>
      <c r="B70" s="14"/>
      <c r="C70" s="14"/>
      <c r="D70" s="14"/>
      <c r="E70" s="14"/>
      <c r="F70" s="14"/>
      <c r="G70" s="14"/>
      <c r="H70" s="14"/>
      <c r="I70" s="14"/>
      <c r="J70" s="14"/>
      <c r="K70" s="14"/>
      <c r="L70" s="14"/>
      <c r="M70" s="14"/>
      <c r="N70" s="14"/>
      <c r="O70" s="14"/>
      <c r="P70" s="14"/>
      <c r="Q70" s="14"/>
      <c r="R70" s="14"/>
      <c r="S70" s="14"/>
      <c r="T70" s="14"/>
      <c r="U70" s="14"/>
      <c r="V70" s="14"/>
    </row>
    <row r="71" spans="1:22" x14ac:dyDescent="0.25">
      <c r="A71" s="14"/>
      <c r="B71" s="14"/>
      <c r="C71" s="14"/>
      <c r="D71" s="14"/>
      <c r="E71" s="14"/>
      <c r="F71" s="14"/>
      <c r="G71" s="14"/>
      <c r="H71" s="14"/>
      <c r="I71" s="14"/>
      <c r="J71" s="14"/>
      <c r="K71" s="14"/>
      <c r="L71" s="14"/>
      <c r="M71" s="14"/>
      <c r="N71" s="14"/>
      <c r="O71" s="14"/>
      <c r="P71" s="14"/>
      <c r="Q71" s="14"/>
      <c r="R71" s="14"/>
      <c r="S71" s="14"/>
      <c r="T71" s="14"/>
      <c r="U71" s="14"/>
      <c r="V71" s="14"/>
    </row>
    <row r="72" spans="1:22" x14ac:dyDescent="0.25">
      <c r="A72" s="14"/>
      <c r="B72" s="14"/>
      <c r="C72" s="14"/>
      <c r="D72" s="14"/>
      <c r="E72" s="14"/>
      <c r="F72" s="14"/>
      <c r="G72" s="14"/>
      <c r="H72" s="14"/>
      <c r="I72" s="14"/>
      <c r="J72" s="14"/>
      <c r="K72" s="14"/>
      <c r="L72" s="14"/>
      <c r="M72" s="14"/>
      <c r="N72" s="14"/>
      <c r="O72" s="14"/>
      <c r="P72" s="14"/>
      <c r="Q72" s="14"/>
      <c r="R72" s="14"/>
      <c r="S72" s="14"/>
      <c r="T72" s="14"/>
      <c r="U72" s="14"/>
      <c r="V72" s="14"/>
    </row>
    <row r="73" spans="1:22" x14ac:dyDescent="0.25">
      <c r="A73" s="14"/>
      <c r="B73" s="14"/>
      <c r="C73" s="14"/>
      <c r="D73" s="14"/>
      <c r="E73" s="14"/>
      <c r="F73" s="14"/>
      <c r="G73" s="14"/>
      <c r="H73" s="14"/>
      <c r="I73" s="14"/>
      <c r="J73" s="14"/>
      <c r="K73" s="14"/>
      <c r="L73" s="14"/>
      <c r="M73" s="14"/>
      <c r="N73" s="14"/>
      <c r="O73" s="14"/>
      <c r="P73" s="14"/>
      <c r="Q73" s="14"/>
      <c r="R73" s="14"/>
      <c r="S73" s="14"/>
      <c r="T73" s="14"/>
      <c r="U73" s="14"/>
      <c r="V73" s="14"/>
    </row>
    <row r="74" spans="1:22" x14ac:dyDescent="0.25">
      <c r="A74" s="14"/>
      <c r="B74" s="14"/>
      <c r="C74" s="14"/>
      <c r="D74" s="14"/>
      <c r="E74" s="14"/>
      <c r="F74" s="14"/>
      <c r="G74" s="14"/>
      <c r="H74" s="14"/>
      <c r="I74" s="14"/>
      <c r="J74" s="14"/>
      <c r="K74" s="14"/>
      <c r="L74" s="14"/>
      <c r="M74" s="14"/>
      <c r="N74" s="14"/>
      <c r="O74" s="14"/>
      <c r="P74" s="14"/>
      <c r="Q74" s="14"/>
      <c r="R74" s="14"/>
      <c r="S74" s="14"/>
      <c r="T74" s="14"/>
      <c r="U74" s="14"/>
      <c r="V74" s="14"/>
    </row>
    <row r="75" spans="1:22" x14ac:dyDescent="0.25">
      <c r="A75" s="14"/>
      <c r="B75" s="14"/>
      <c r="C75" s="14"/>
      <c r="D75" s="14"/>
      <c r="E75" s="14"/>
      <c r="F75" s="14"/>
      <c r="G75" s="14"/>
      <c r="H75" s="14"/>
      <c r="I75" s="14"/>
      <c r="J75" s="14"/>
      <c r="K75" s="14"/>
      <c r="L75" s="14"/>
      <c r="M75" s="14"/>
      <c r="N75" s="14"/>
      <c r="O75" s="14"/>
      <c r="P75" s="14"/>
      <c r="Q75" s="14"/>
      <c r="R75" s="14"/>
      <c r="S75" s="14"/>
      <c r="T75" s="14"/>
      <c r="U75" s="14"/>
      <c r="V75" s="14"/>
    </row>
    <row r="76" spans="1:22" x14ac:dyDescent="0.25">
      <c r="A76" s="14"/>
      <c r="B76" s="14"/>
      <c r="C76" s="14"/>
      <c r="D76" s="14"/>
      <c r="E76" s="14"/>
      <c r="F76" s="14"/>
      <c r="G76" s="14"/>
      <c r="H76" s="14"/>
      <c r="I76" s="14"/>
      <c r="J76" s="14"/>
      <c r="K76" s="14"/>
      <c r="L76" s="14"/>
      <c r="M76" s="14"/>
      <c r="N76" s="14"/>
      <c r="O76" s="14"/>
      <c r="P76" s="14"/>
      <c r="Q76" s="14"/>
      <c r="R76" s="14"/>
      <c r="S76" s="14"/>
      <c r="T76" s="14"/>
      <c r="U76" s="14"/>
      <c r="V76" s="14"/>
    </row>
    <row r="77" spans="1:22" x14ac:dyDescent="0.25">
      <c r="A77" s="14"/>
      <c r="B77" s="14"/>
      <c r="C77" s="14"/>
      <c r="D77" s="14"/>
      <c r="E77" s="14"/>
      <c r="F77" s="14"/>
      <c r="G77" s="14"/>
      <c r="H77" s="14"/>
      <c r="I77" s="14"/>
      <c r="J77" s="14"/>
      <c r="K77" s="14"/>
      <c r="L77" s="14"/>
      <c r="M77" s="14"/>
      <c r="N77" s="14"/>
      <c r="O77" s="14"/>
      <c r="P77" s="14"/>
      <c r="Q77" s="14"/>
      <c r="R77" s="14"/>
      <c r="S77" s="14"/>
      <c r="T77" s="14"/>
      <c r="U77" s="14"/>
      <c r="V77" s="14"/>
    </row>
    <row r="78" spans="1:22" x14ac:dyDescent="0.25">
      <c r="A78" s="14"/>
      <c r="B78" s="14"/>
      <c r="C78" s="14"/>
      <c r="D78" s="14"/>
      <c r="E78" s="14"/>
      <c r="F78" s="14"/>
      <c r="G78" s="14"/>
      <c r="H78" s="14"/>
      <c r="I78" s="14"/>
      <c r="J78" s="14"/>
      <c r="K78" s="14"/>
      <c r="L78" s="14"/>
      <c r="M78" s="14"/>
      <c r="N78" s="14"/>
      <c r="O78" s="14"/>
      <c r="P78" s="14"/>
      <c r="Q78" s="14"/>
      <c r="R78" s="14"/>
      <c r="S78" s="14"/>
      <c r="T78" s="14"/>
      <c r="U78" s="14"/>
      <c r="V78" s="14"/>
    </row>
    <row r="79" spans="1:22" x14ac:dyDescent="0.25">
      <c r="A79" s="14"/>
      <c r="B79" s="14"/>
      <c r="C79" s="14"/>
      <c r="D79" s="14"/>
      <c r="E79" s="14"/>
      <c r="F79" s="14"/>
      <c r="G79" s="14"/>
      <c r="H79" s="14"/>
      <c r="I79" s="14"/>
      <c r="J79" s="14"/>
      <c r="K79" s="14"/>
      <c r="L79" s="14"/>
      <c r="M79" s="14"/>
      <c r="N79" s="14"/>
      <c r="O79" s="14"/>
      <c r="P79" s="14"/>
      <c r="Q79" s="14"/>
      <c r="R79" s="14"/>
      <c r="S79" s="14"/>
      <c r="T79" s="14"/>
      <c r="U79" s="14"/>
      <c r="V79" s="14"/>
    </row>
    <row r="80" spans="1:22" x14ac:dyDescent="0.25">
      <c r="A80" s="14"/>
      <c r="B80" s="14"/>
      <c r="C80" s="14"/>
      <c r="D80" s="14"/>
      <c r="E80" s="14"/>
      <c r="F80" s="14"/>
      <c r="G80" s="14"/>
      <c r="H80" s="14"/>
      <c r="I80" s="14"/>
      <c r="J80" s="14"/>
      <c r="K80" s="14"/>
      <c r="L80" s="14"/>
      <c r="M80" s="14"/>
      <c r="N80" s="14"/>
      <c r="O80" s="14"/>
      <c r="P80" s="14"/>
      <c r="Q80" s="14"/>
      <c r="R80" s="14"/>
      <c r="S80" s="14"/>
      <c r="T80" s="14"/>
      <c r="U80" s="14"/>
      <c r="V80" s="14"/>
    </row>
    <row r="81" spans="1:22" x14ac:dyDescent="0.25">
      <c r="A81" s="14"/>
      <c r="B81" s="14"/>
      <c r="C81" s="14"/>
      <c r="D81" s="14"/>
      <c r="E81" s="14"/>
      <c r="F81" s="14"/>
      <c r="G81" s="14"/>
      <c r="H81" s="14"/>
      <c r="I81" s="14"/>
      <c r="J81" s="14"/>
      <c r="K81" s="14"/>
      <c r="L81" s="14"/>
      <c r="M81" s="14"/>
      <c r="N81" s="14"/>
      <c r="O81" s="14"/>
      <c r="P81" s="14"/>
      <c r="Q81" s="14"/>
      <c r="R81" s="14"/>
      <c r="S81" s="14"/>
      <c r="T81" s="14"/>
      <c r="U81" s="14"/>
      <c r="V81" s="14"/>
    </row>
    <row r="82" spans="1:22" x14ac:dyDescent="0.25">
      <c r="A82" s="14"/>
      <c r="B82" s="14"/>
      <c r="C82" s="14"/>
      <c r="D82" s="14"/>
      <c r="E82" s="14"/>
      <c r="F82" s="14"/>
      <c r="G82" s="14"/>
      <c r="H82" s="14"/>
      <c r="I82" s="14"/>
      <c r="J82" s="14"/>
      <c r="K82" s="14"/>
      <c r="L82" s="14"/>
      <c r="M82" s="14"/>
      <c r="N82" s="14"/>
      <c r="O82" s="14"/>
      <c r="P82" s="14"/>
      <c r="Q82" s="14"/>
      <c r="R82" s="14"/>
      <c r="S82" s="14"/>
      <c r="T82" s="14"/>
      <c r="U82" s="14"/>
      <c r="V82" s="14"/>
    </row>
    <row r="83" spans="1:22" x14ac:dyDescent="0.25">
      <c r="A83" s="14"/>
      <c r="B83" s="14"/>
      <c r="C83" s="14"/>
      <c r="D83" s="14"/>
      <c r="E83" s="14"/>
      <c r="F83" s="14"/>
      <c r="G83" s="14"/>
      <c r="H83" s="14"/>
      <c r="I83" s="14"/>
      <c r="J83" s="14"/>
      <c r="K83" s="14"/>
      <c r="L83" s="14"/>
      <c r="M83" s="14"/>
      <c r="N83" s="14"/>
      <c r="O83" s="14"/>
      <c r="P83" s="14"/>
      <c r="Q83" s="14"/>
      <c r="R83" s="14"/>
      <c r="S83" s="14"/>
      <c r="T83" s="14"/>
      <c r="U83" s="14"/>
      <c r="V83" s="14"/>
    </row>
    <row r="84" spans="1:22" x14ac:dyDescent="0.25">
      <c r="A84" s="14"/>
      <c r="B84" s="14"/>
      <c r="C84" s="14"/>
      <c r="D84" s="14"/>
      <c r="E84" s="14"/>
      <c r="F84" s="14"/>
      <c r="G84" s="14"/>
      <c r="H84" s="14"/>
      <c r="I84" s="14"/>
      <c r="J84" s="14"/>
      <c r="K84" s="14"/>
      <c r="L84" s="14"/>
      <c r="M84" s="14"/>
      <c r="N84" s="14"/>
      <c r="O84" s="14"/>
      <c r="P84" s="14"/>
      <c r="Q84" s="14"/>
      <c r="R84" s="14"/>
      <c r="S84" s="14"/>
      <c r="T84" s="14"/>
      <c r="U84" s="14"/>
      <c r="V84" s="14"/>
    </row>
    <row r="85" spans="1:22" x14ac:dyDescent="0.25">
      <c r="A85" s="14"/>
      <c r="B85" s="14"/>
      <c r="C85" s="14"/>
      <c r="D85" s="14"/>
      <c r="E85" s="14"/>
      <c r="F85" s="14"/>
      <c r="G85" s="14"/>
      <c r="H85" s="14"/>
      <c r="I85" s="14"/>
      <c r="J85" s="14"/>
      <c r="K85" s="14"/>
      <c r="L85" s="14"/>
      <c r="M85" s="14"/>
      <c r="N85" s="14"/>
      <c r="O85" s="14"/>
      <c r="P85" s="14"/>
      <c r="Q85" s="14"/>
      <c r="R85" s="14"/>
      <c r="S85" s="14"/>
      <c r="T85" s="14"/>
      <c r="U85" s="14"/>
      <c r="V85" s="14"/>
    </row>
    <row r="86" spans="1:22" x14ac:dyDescent="0.25">
      <c r="A86" s="14"/>
      <c r="B86" s="14"/>
      <c r="C86" s="14"/>
      <c r="D86" s="14"/>
      <c r="E86" s="14"/>
      <c r="F86" s="14"/>
      <c r="G86" s="14"/>
      <c r="H86" s="14"/>
      <c r="I86" s="14"/>
      <c r="J86" s="14"/>
      <c r="K86" s="14"/>
      <c r="L86" s="14"/>
      <c r="M86" s="14"/>
      <c r="N86" s="14"/>
      <c r="O86" s="14"/>
      <c r="P86" s="14"/>
      <c r="Q86" s="14"/>
      <c r="R86" s="14"/>
      <c r="S86" s="14"/>
      <c r="T86" s="14"/>
      <c r="U86" s="14"/>
      <c r="V86" s="14"/>
    </row>
    <row r="87" spans="1:22" x14ac:dyDescent="0.25">
      <c r="A87" s="14"/>
      <c r="B87" s="14"/>
      <c r="C87" s="14"/>
      <c r="D87" s="14"/>
      <c r="E87" s="14"/>
      <c r="F87" s="14"/>
      <c r="G87" s="14"/>
      <c r="H87" s="14"/>
      <c r="I87" s="14"/>
      <c r="J87" s="14"/>
      <c r="K87" s="14"/>
      <c r="L87" s="14"/>
      <c r="M87" s="14"/>
      <c r="N87" s="14"/>
      <c r="O87" s="14"/>
      <c r="P87" s="14"/>
      <c r="Q87" s="14"/>
      <c r="R87" s="14"/>
      <c r="S87" s="14"/>
      <c r="T87" s="14"/>
      <c r="U87" s="14"/>
      <c r="V87" s="14"/>
    </row>
    <row r="88" spans="1:22" x14ac:dyDescent="0.25">
      <c r="A88" s="14"/>
      <c r="B88" s="14"/>
      <c r="C88" s="14"/>
      <c r="D88" s="14"/>
      <c r="E88" s="14"/>
      <c r="F88" s="14"/>
      <c r="G88" s="14"/>
      <c r="H88" s="14"/>
      <c r="I88" s="14"/>
      <c r="J88" s="14"/>
      <c r="K88" s="14"/>
      <c r="L88" s="14"/>
      <c r="M88" s="14"/>
      <c r="N88" s="14"/>
      <c r="O88" s="14"/>
      <c r="P88" s="14"/>
      <c r="Q88" s="14"/>
      <c r="R88" s="14"/>
      <c r="S88" s="14"/>
      <c r="T88" s="14"/>
      <c r="U88" s="14"/>
      <c r="V88" s="14"/>
    </row>
    <row r="89" spans="1:22" x14ac:dyDescent="0.25">
      <c r="A89" s="14"/>
      <c r="B89" s="14"/>
      <c r="C89" s="14"/>
      <c r="D89" s="14"/>
      <c r="E89" s="14"/>
      <c r="F89" s="14"/>
      <c r="G89" s="14"/>
      <c r="H89" s="14"/>
      <c r="I89" s="14"/>
      <c r="J89" s="14"/>
      <c r="K89" s="14"/>
      <c r="L89" s="14"/>
      <c r="M89" s="14"/>
      <c r="N89" s="14"/>
      <c r="O89" s="14"/>
      <c r="P89" s="14"/>
      <c r="Q89" s="14"/>
      <c r="R89" s="14"/>
      <c r="S89" s="14"/>
      <c r="T89" s="14"/>
      <c r="U89" s="14"/>
      <c r="V89" s="14"/>
    </row>
    <row r="90" spans="1:22" x14ac:dyDescent="0.25">
      <c r="A90" s="14"/>
      <c r="B90" s="14"/>
      <c r="C90" s="14"/>
      <c r="D90" s="14"/>
      <c r="E90" s="14"/>
      <c r="F90" s="14"/>
      <c r="G90" s="14"/>
      <c r="H90" s="14"/>
      <c r="I90" s="14"/>
      <c r="J90" s="14"/>
      <c r="K90" s="14"/>
      <c r="L90" s="14"/>
      <c r="M90" s="14"/>
      <c r="N90" s="14"/>
      <c r="O90" s="14"/>
      <c r="P90" s="14"/>
      <c r="Q90" s="14"/>
      <c r="R90" s="14"/>
      <c r="S90" s="14"/>
      <c r="T90" s="14"/>
      <c r="U90" s="14"/>
      <c r="V90" s="14"/>
    </row>
    <row r="91" spans="1:22" x14ac:dyDescent="0.25">
      <c r="A91" s="14"/>
      <c r="B91" s="14"/>
      <c r="C91" s="14"/>
      <c r="D91" s="14"/>
      <c r="E91" s="14"/>
      <c r="F91" s="14"/>
      <c r="G91" s="14"/>
      <c r="H91" s="14"/>
      <c r="I91" s="14"/>
      <c r="J91" s="14"/>
      <c r="K91" s="14"/>
      <c r="L91" s="14"/>
      <c r="M91" s="14"/>
      <c r="N91" s="14"/>
      <c r="O91" s="14"/>
      <c r="P91" s="14"/>
      <c r="Q91" s="14"/>
      <c r="R91" s="14"/>
      <c r="S91" s="14"/>
      <c r="T91" s="14"/>
      <c r="U91" s="14"/>
      <c r="V91" s="14"/>
    </row>
    <row r="92" spans="1:22" x14ac:dyDescent="0.25">
      <c r="A92" s="14"/>
      <c r="B92" s="14"/>
      <c r="C92" s="14"/>
      <c r="D92" s="14"/>
      <c r="E92" s="14"/>
      <c r="F92" s="14"/>
      <c r="G92" s="14"/>
      <c r="H92" s="14"/>
      <c r="I92" s="14"/>
      <c r="J92" s="14"/>
      <c r="K92" s="14"/>
      <c r="L92" s="14"/>
      <c r="M92" s="14"/>
      <c r="N92" s="14"/>
      <c r="O92" s="14"/>
      <c r="P92" s="14"/>
      <c r="Q92" s="14"/>
      <c r="R92" s="14"/>
      <c r="S92" s="14"/>
      <c r="T92" s="14"/>
      <c r="U92" s="14"/>
      <c r="V92" s="14"/>
    </row>
    <row r="93" spans="1:22" x14ac:dyDescent="0.25">
      <c r="A93" s="14"/>
      <c r="B93" s="14"/>
      <c r="C93" s="14"/>
      <c r="D93" s="14"/>
      <c r="E93" s="14"/>
      <c r="F93" s="14"/>
      <c r="G93" s="14"/>
      <c r="H93" s="14"/>
      <c r="I93" s="14"/>
      <c r="J93" s="14"/>
      <c r="K93" s="14"/>
      <c r="L93" s="14"/>
      <c r="M93" s="14"/>
      <c r="N93" s="14"/>
      <c r="O93" s="14"/>
      <c r="P93" s="14"/>
      <c r="Q93" s="14"/>
      <c r="R93" s="14"/>
      <c r="S93" s="14"/>
      <c r="T93" s="14"/>
      <c r="U93" s="14"/>
      <c r="V93" s="14"/>
    </row>
    <row r="94" spans="1:22" x14ac:dyDescent="0.25">
      <c r="A94" s="14"/>
      <c r="B94" s="14"/>
      <c r="C94" s="14"/>
      <c r="D94" s="14"/>
      <c r="E94" s="14"/>
      <c r="F94" s="14"/>
      <c r="G94" s="14"/>
      <c r="H94" s="14"/>
      <c r="I94" s="14"/>
      <c r="J94" s="14"/>
      <c r="K94" s="14"/>
      <c r="L94" s="14"/>
      <c r="M94" s="14"/>
      <c r="N94" s="14"/>
      <c r="O94" s="14"/>
      <c r="P94" s="14"/>
      <c r="Q94" s="14"/>
      <c r="R94" s="14"/>
      <c r="S94" s="14"/>
      <c r="T94" s="14"/>
      <c r="U94" s="14"/>
      <c r="V94" s="14"/>
    </row>
    <row r="95" spans="1:22" x14ac:dyDescent="0.25">
      <c r="A95" s="14"/>
      <c r="B95" s="14"/>
      <c r="C95" s="14"/>
      <c r="D95" s="14"/>
      <c r="E95" s="14"/>
      <c r="F95" s="14"/>
      <c r="G95" s="14"/>
      <c r="H95" s="14"/>
      <c r="I95" s="14"/>
      <c r="J95" s="14"/>
      <c r="K95" s="14"/>
      <c r="L95" s="14"/>
      <c r="M95" s="14"/>
      <c r="N95" s="14"/>
      <c r="O95" s="14"/>
      <c r="P95" s="14"/>
      <c r="Q95" s="14"/>
      <c r="R95" s="14"/>
      <c r="S95" s="14"/>
      <c r="T95" s="14"/>
      <c r="U95" s="14"/>
      <c r="V95" s="14"/>
    </row>
    <row r="96" spans="1:22" x14ac:dyDescent="0.25">
      <c r="A96" s="14"/>
      <c r="B96" s="14"/>
      <c r="C96" s="14"/>
      <c r="D96" s="14"/>
      <c r="E96" s="14"/>
      <c r="F96" s="14"/>
      <c r="G96" s="14"/>
      <c r="H96" s="14"/>
      <c r="I96" s="14"/>
      <c r="J96" s="14"/>
      <c r="K96" s="14"/>
      <c r="L96" s="14"/>
      <c r="M96" s="14"/>
      <c r="N96" s="14"/>
      <c r="O96" s="14"/>
      <c r="P96" s="14"/>
      <c r="Q96" s="14"/>
      <c r="R96" s="14"/>
      <c r="S96" s="14"/>
      <c r="T96" s="14"/>
      <c r="U96" s="14"/>
      <c r="V96" s="14"/>
    </row>
    <row r="97" spans="1:22" x14ac:dyDescent="0.25">
      <c r="A97" s="14"/>
      <c r="B97" s="14"/>
      <c r="C97" s="14"/>
      <c r="D97" s="14"/>
      <c r="E97" s="14"/>
      <c r="F97" s="14"/>
      <c r="G97" s="14"/>
      <c r="H97" s="14"/>
      <c r="I97" s="14"/>
      <c r="J97" s="14"/>
      <c r="K97" s="14"/>
      <c r="L97" s="14"/>
      <c r="M97" s="14"/>
      <c r="N97" s="14"/>
      <c r="O97" s="14"/>
      <c r="P97" s="14"/>
      <c r="Q97" s="14"/>
      <c r="R97" s="14"/>
      <c r="S97" s="14"/>
      <c r="T97" s="14"/>
      <c r="U97" s="14"/>
      <c r="V97" s="14"/>
    </row>
  </sheetData>
  <mergeCells count="2">
    <mergeCell ref="B7:G7"/>
    <mergeCell ref="B8:G8"/>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C4EDC-2754-460D-9054-4D6555EE2F1D}">
  <sheetPr codeName="Sheet16">
    <tabColor rgb="FF174A59"/>
    <pageSetUpPr fitToPage="1"/>
  </sheetPr>
  <dimension ref="A1:Z98"/>
  <sheetViews>
    <sheetView zoomScale="130" zoomScaleNormal="130" zoomScaleSheetLayoutView="205" workbookViewId="0">
      <pane ySplit="4" topLeftCell="A5" activePane="bottomLeft" state="frozen"/>
      <selection activeCell="I28" sqref="I28"/>
      <selection pane="bottomLeft" activeCell="I28" sqref="I28"/>
    </sheetView>
  </sheetViews>
  <sheetFormatPr defaultColWidth="9.109375" defaultRowHeight="10.8" x14ac:dyDescent="0.25"/>
  <cols>
    <col min="1" max="1" width="9.109375" style="54"/>
    <col min="2" max="2" width="45.6640625" style="54" customWidth="1"/>
    <col min="3" max="7" width="13.6640625" style="54" customWidth="1"/>
    <col min="8" max="16384" width="9.109375" style="54"/>
  </cols>
  <sheetData>
    <row r="1" spans="1:26" ht="20.399999999999999" customHeight="1" x14ac:dyDescent="0.25">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25">
      <c r="A2" s="14"/>
      <c r="B2" s="3" t="s">
        <v>184</v>
      </c>
      <c r="C2" s="102"/>
      <c r="D2" s="102"/>
      <c r="E2" s="102"/>
      <c r="F2" s="102"/>
      <c r="G2" s="97"/>
      <c r="H2" s="14"/>
      <c r="I2" s="14"/>
      <c r="J2" s="14"/>
      <c r="K2" s="14"/>
      <c r="L2" s="14"/>
      <c r="M2" s="14"/>
      <c r="N2" s="14"/>
      <c r="O2" s="14"/>
      <c r="P2" s="14"/>
      <c r="Q2" s="14"/>
      <c r="R2" s="14"/>
      <c r="S2" s="14"/>
      <c r="T2" s="14"/>
      <c r="U2" s="14"/>
      <c r="V2" s="14"/>
      <c r="W2" s="14"/>
      <c r="X2" s="14"/>
      <c r="Y2" s="14"/>
      <c r="Z2" s="14"/>
    </row>
    <row r="3" spans="1:26" x14ac:dyDescent="0.25">
      <c r="A3" s="14"/>
      <c r="B3" s="52"/>
      <c r="C3" s="55">
        <v>2016</v>
      </c>
      <c r="D3" s="55">
        <v>2017</v>
      </c>
      <c r="E3" s="55">
        <v>2018</v>
      </c>
      <c r="F3" s="55">
        <v>2019</v>
      </c>
      <c r="G3" s="10">
        <v>2020</v>
      </c>
      <c r="H3" s="14"/>
      <c r="I3" s="14"/>
      <c r="J3" s="14"/>
      <c r="K3" s="14"/>
      <c r="L3" s="14"/>
      <c r="M3" s="14"/>
      <c r="N3" s="14"/>
      <c r="O3" s="14"/>
      <c r="P3" s="14"/>
      <c r="Q3" s="14"/>
      <c r="R3" s="14"/>
      <c r="S3" s="14"/>
      <c r="T3" s="14"/>
      <c r="U3" s="14"/>
      <c r="V3" s="14"/>
      <c r="W3" s="14"/>
      <c r="X3" s="14"/>
      <c r="Y3" s="14"/>
      <c r="Z3" s="14"/>
    </row>
    <row r="4" spans="1:26" ht="15.75" customHeight="1" x14ac:dyDescent="0.25">
      <c r="A4" s="14"/>
      <c r="B4" s="53" t="s">
        <v>185</v>
      </c>
      <c r="C4" s="49"/>
      <c r="D4" s="49"/>
      <c r="E4" s="49"/>
      <c r="F4" s="49"/>
      <c r="G4" s="1"/>
      <c r="H4" s="14"/>
      <c r="I4" s="14"/>
      <c r="J4" s="14"/>
      <c r="K4" s="14"/>
      <c r="L4" s="14"/>
      <c r="M4" s="14"/>
      <c r="N4" s="14"/>
      <c r="O4" s="14"/>
      <c r="P4" s="14"/>
      <c r="Q4" s="14"/>
      <c r="R4" s="14"/>
      <c r="S4" s="14"/>
      <c r="T4" s="14"/>
      <c r="U4" s="14"/>
      <c r="V4" s="14"/>
      <c r="W4" s="14"/>
      <c r="X4" s="14"/>
      <c r="Y4" s="14"/>
      <c r="Z4" s="14"/>
    </row>
    <row r="5" spans="1:26" ht="23.4" x14ac:dyDescent="0.25">
      <c r="A5" s="14"/>
      <c r="B5" s="61" t="s">
        <v>1074</v>
      </c>
      <c r="C5" s="140">
        <v>0.97</v>
      </c>
      <c r="D5" s="140">
        <v>1</v>
      </c>
      <c r="E5" s="140">
        <v>1</v>
      </c>
      <c r="F5" s="140">
        <v>1</v>
      </c>
      <c r="G5" s="141">
        <v>0.57999999999999996</v>
      </c>
      <c r="H5" s="14"/>
      <c r="I5" s="14"/>
      <c r="J5" s="14"/>
      <c r="K5" s="14"/>
      <c r="L5" s="14"/>
      <c r="M5" s="14"/>
      <c r="N5" s="14"/>
      <c r="O5" s="14"/>
      <c r="P5" s="14"/>
      <c r="Q5" s="14"/>
      <c r="R5" s="14"/>
      <c r="S5" s="14"/>
      <c r="T5" s="14"/>
      <c r="U5" s="14"/>
      <c r="V5" s="14"/>
      <c r="W5" s="14"/>
      <c r="X5" s="14"/>
      <c r="Y5" s="14"/>
      <c r="Z5" s="14"/>
    </row>
    <row r="6" spans="1:26" ht="23.4" x14ac:dyDescent="0.25">
      <c r="A6" s="14"/>
      <c r="B6" s="61" t="s">
        <v>1075</v>
      </c>
      <c r="C6" s="140">
        <v>0.97</v>
      </c>
      <c r="D6" s="140">
        <v>0.98</v>
      </c>
      <c r="E6" s="140">
        <v>1</v>
      </c>
      <c r="F6" s="140">
        <v>1</v>
      </c>
      <c r="G6" s="141">
        <v>0.82</v>
      </c>
      <c r="H6" s="14"/>
      <c r="I6" s="14"/>
      <c r="J6" s="14"/>
      <c r="K6" s="14"/>
      <c r="L6" s="14"/>
      <c r="M6" s="14"/>
      <c r="N6" s="14"/>
      <c r="O6" s="14"/>
      <c r="P6" s="14"/>
      <c r="Q6" s="14"/>
      <c r="R6" s="14"/>
      <c r="S6" s="14"/>
      <c r="T6" s="14"/>
      <c r="U6" s="14"/>
      <c r="V6" s="14"/>
      <c r="W6" s="14"/>
      <c r="X6" s="14"/>
      <c r="Y6" s="14"/>
      <c r="Z6" s="14"/>
    </row>
    <row r="7" spans="1:26" ht="13.5" customHeight="1" x14ac:dyDescent="0.25">
      <c r="A7" s="14"/>
      <c r="B7" s="61" t="s">
        <v>186</v>
      </c>
      <c r="C7" s="287">
        <v>218</v>
      </c>
      <c r="D7" s="287">
        <v>235</v>
      </c>
      <c r="E7" s="287">
        <v>257</v>
      </c>
      <c r="F7" s="287">
        <v>285</v>
      </c>
      <c r="G7" s="288">
        <v>270</v>
      </c>
      <c r="H7" s="14"/>
      <c r="I7" s="14"/>
      <c r="J7" s="14"/>
      <c r="K7" s="14"/>
      <c r="L7" s="14"/>
      <c r="M7" s="14"/>
      <c r="N7" s="14"/>
      <c r="O7" s="14"/>
      <c r="P7" s="14"/>
      <c r="Q7" s="14"/>
      <c r="R7" s="14"/>
      <c r="S7" s="14"/>
      <c r="T7" s="14"/>
      <c r="U7" s="14"/>
      <c r="V7" s="14"/>
      <c r="W7" s="14"/>
      <c r="X7" s="14"/>
      <c r="Y7" s="14"/>
      <c r="Z7" s="14"/>
    </row>
    <row r="8" spans="1:26" ht="8.1" customHeight="1" x14ac:dyDescent="0.25">
      <c r="A8" s="14"/>
      <c r="B8" s="94"/>
      <c r="C8" s="58"/>
      <c r="D8" s="58"/>
      <c r="E8" s="58"/>
      <c r="F8" s="58"/>
      <c r="G8" s="58"/>
      <c r="H8" s="14"/>
      <c r="I8" s="14"/>
      <c r="J8" s="14"/>
      <c r="K8" s="14"/>
      <c r="L8" s="14"/>
      <c r="M8" s="14"/>
      <c r="N8" s="14"/>
      <c r="O8" s="14"/>
      <c r="P8" s="14"/>
      <c r="Q8" s="14"/>
      <c r="R8" s="14"/>
      <c r="S8" s="14"/>
      <c r="T8" s="14"/>
      <c r="U8" s="14"/>
      <c r="V8" s="14"/>
      <c r="W8" s="14"/>
      <c r="X8" s="14"/>
      <c r="Y8" s="14"/>
      <c r="Z8" s="14"/>
    </row>
    <row r="9" spans="1:26" ht="11.4" x14ac:dyDescent="0.3">
      <c r="A9" s="338"/>
      <c r="B9" s="586" t="s">
        <v>187</v>
      </c>
      <c r="C9" s="586"/>
      <c r="D9" s="586"/>
      <c r="E9" s="586"/>
      <c r="F9" s="586"/>
      <c r="G9" s="586"/>
      <c r="H9" s="129"/>
      <c r="I9" s="130"/>
      <c r="J9" s="14"/>
      <c r="K9" s="14"/>
      <c r="L9" s="14"/>
      <c r="M9" s="14"/>
      <c r="N9" s="14"/>
      <c r="O9" s="14"/>
      <c r="P9" s="14"/>
      <c r="Q9" s="14"/>
      <c r="R9" s="14"/>
      <c r="S9" s="14"/>
      <c r="T9" s="14"/>
      <c r="U9" s="14"/>
      <c r="V9" s="14"/>
      <c r="W9" s="14"/>
      <c r="X9" s="14"/>
      <c r="Y9" s="14"/>
      <c r="Z9" s="14"/>
    </row>
    <row r="10" spans="1:26" ht="11.4" x14ac:dyDescent="0.3">
      <c r="A10" s="338"/>
      <c r="B10" s="586"/>
      <c r="C10" s="586"/>
      <c r="D10" s="586"/>
      <c r="E10" s="586"/>
      <c r="F10" s="586"/>
      <c r="G10" s="586"/>
      <c r="H10" s="129"/>
      <c r="I10" s="130"/>
      <c r="J10" s="14"/>
      <c r="K10" s="14"/>
      <c r="L10" s="14"/>
      <c r="M10" s="14"/>
      <c r="N10" s="14"/>
      <c r="O10" s="14"/>
      <c r="P10" s="14"/>
      <c r="Q10" s="14"/>
      <c r="R10" s="14"/>
      <c r="S10" s="14"/>
      <c r="T10" s="14"/>
      <c r="U10" s="14"/>
      <c r="V10" s="14"/>
      <c r="W10" s="14"/>
      <c r="X10" s="14"/>
      <c r="Y10" s="14"/>
      <c r="Z10" s="14"/>
    </row>
    <row r="11" spans="1:26" ht="66" customHeight="1" x14ac:dyDescent="0.3">
      <c r="A11" s="338"/>
      <c r="B11" s="586"/>
      <c r="C11" s="586"/>
      <c r="D11" s="586"/>
      <c r="E11" s="586"/>
      <c r="F11" s="586"/>
      <c r="G11" s="586"/>
      <c r="H11" s="130"/>
      <c r="I11" s="14"/>
      <c r="J11" s="14"/>
      <c r="K11" s="14"/>
      <c r="L11" s="14"/>
      <c r="M11" s="14"/>
      <c r="N11" s="14"/>
      <c r="O11" s="14"/>
      <c r="P11" s="14"/>
      <c r="Q11" s="14"/>
      <c r="R11" s="14"/>
      <c r="S11" s="14"/>
      <c r="T11" s="14"/>
      <c r="U11" s="14"/>
      <c r="V11" s="14"/>
      <c r="W11" s="14"/>
      <c r="X11" s="14"/>
      <c r="Y11" s="14"/>
      <c r="Z11" s="14"/>
    </row>
    <row r="12" spans="1:26"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sheetData>
  <mergeCells count="2">
    <mergeCell ref="B9:G10"/>
    <mergeCell ref="B11:G11"/>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6233-65F1-408A-9D1F-499EDC6B509A}">
  <sheetPr codeName="Sheet17">
    <tabColor rgb="FF174A59"/>
    <pageSetUpPr fitToPage="1"/>
  </sheetPr>
  <dimension ref="A1:Z99"/>
  <sheetViews>
    <sheetView zoomScale="130" zoomScaleNormal="130" zoomScaleSheetLayoutView="160" workbookViewId="0">
      <pane ySplit="3" topLeftCell="A4" activePane="bottomLeft" state="frozen"/>
      <selection activeCell="I28" sqref="I28"/>
      <selection pane="bottomLeft" activeCell="I28" sqref="I28"/>
    </sheetView>
  </sheetViews>
  <sheetFormatPr defaultColWidth="9.109375" defaultRowHeight="10.8" x14ac:dyDescent="0.25"/>
  <cols>
    <col min="1" max="1" width="9.109375" style="54"/>
    <col min="2" max="2" width="45.6640625" style="54" customWidth="1"/>
    <col min="3" max="7" width="13.6640625" style="54" customWidth="1"/>
    <col min="8" max="16384" width="9.109375" style="54"/>
  </cols>
  <sheetData>
    <row r="1" spans="1:26" ht="20.399999999999999" customHeight="1" x14ac:dyDescent="0.25">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25">
      <c r="A2" s="14"/>
      <c r="B2" s="3" t="s">
        <v>184</v>
      </c>
      <c r="C2" s="451"/>
      <c r="D2" s="451"/>
      <c r="E2" s="451"/>
      <c r="F2" s="451"/>
      <c r="G2" s="97"/>
      <c r="H2" s="267"/>
      <c r="I2" s="14"/>
      <c r="J2" s="14"/>
      <c r="K2" s="14"/>
      <c r="L2" s="14"/>
      <c r="M2" s="14"/>
      <c r="N2" s="14"/>
      <c r="O2" s="14"/>
      <c r="P2" s="14"/>
      <c r="Q2" s="14"/>
      <c r="R2" s="14"/>
      <c r="S2" s="14"/>
      <c r="T2" s="14"/>
      <c r="U2" s="14"/>
      <c r="V2" s="14"/>
      <c r="W2" s="14"/>
      <c r="X2" s="14"/>
      <c r="Y2" s="14"/>
      <c r="Z2" s="14"/>
    </row>
    <row r="3" spans="1:26" x14ac:dyDescent="0.25">
      <c r="A3" s="14"/>
      <c r="B3" s="52"/>
      <c r="C3" s="55">
        <v>2016</v>
      </c>
      <c r="D3" s="55">
        <v>2017</v>
      </c>
      <c r="E3" s="55">
        <v>2018</v>
      </c>
      <c r="F3" s="55">
        <v>2019</v>
      </c>
      <c r="G3" s="10">
        <v>2020</v>
      </c>
      <c r="H3" s="14"/>
      <c r="I3" s="14"/>
      <c r="J3" s="14"/>
      <c r="K3" s="14"/>
      <c r="L3" s="14"/>
      <c r="M3" s="14"/>
      <c r="N3" s="14"/>
      <c r="O3" s="14"/>
      <c r="P3" s="14"/>
      <c r="Q3" s="14"/>
      <c r="R3" s="14"/>
      <c r="S3" s="14"/>
      <c r="T3" s="14"/>
      <c r="U3" s="14"/>
      <c r="V3" s="14"/>
      <c r="W3" s="14"/>
      <c r="X3" s="14"/>
      <c r="Y3" s="14"/>
      <c r="Z3" s="14"/>
    </row>
    <row r="4" spans="1:26" ht="15.75" customHeight="1" x14ac:dyDescent="0.25">
      <c r="A4" s="14"/>
      <c r="B4" s="53" t="s">
        <v>752</v>
      </c>
      <c r="C4" s="49"/>
      <c r="D4" s="49"/>
      <c r="E4" s="49"/>
      <c r="F4" s="49"/>
      <c r="G4" s="1"/>
      <c r="H4" s="14"/>
      <c r="I4" s="14"/>
      <c r="J4" s="14"/>
      <c r="K4" s="14"/>
      <c r="L4" s="14"/>
      <c r="M4" s="14"/>
      <c r="N4" s="14"/>
      <c r="O4" s="14"/>
      <c r="P4" s="14"/>
      <c r="Q4" s="14"/>
      <c r="R4" s="14"/>
      <c r="S4" s="14"/>
      <c r="T4" s="14"/>
      <c r="U4" s="14"/>
      <c r="V4" s="14"/>
      <c r="W4" s="14"/>
      <c r="X4" s="14"/>
      <c r="Y4" s="14"/>
      <c r="Z4" s="14"/>
    </row>
    <row r="5" spans="1:26" s="56" customFormat="1" ht="13.5" customHeight="1" x14ac:dyDescent="0.25">
      <c r="A5" s="131"/>
      <c r="B5" s="61" t="s">
        <v>753</v>
      </c>
      <c r="C5" s="84">
        <f>13414-726</f>
        <v>12688</v>
      </c>
      <c r="D5" s="84">
        <v>12158</v>
      </c>
      <c r="E5" s="84">
        <v>14663</v>
      </c>
      <c r="F5" s="371">
        <v>13556</v>
      </c>
      <c r="G5" s="89">
        <v>11374</v>
      </c>
      <c r="H5" s="125"/>
      <c r="I5" s="131"/>
      <c r="J5" s="131"/>
      <c r="K5" s="131"/>
      <c r="L5" s="131"/>
      <c r="M5" s="131"/>
      <c r="N5" s="131"/>
      <c r="O5" s="131"/>
      <c r="P5" s="131"/>
      <c r="Q5" s="131"/>
      <c r="R5" s="131"/>
      <c r="S5" s="131"/>
      <c r="T5" s="131"/>
      <c r="U5" s="131"/>
      <c r="V5" s="131"/>
      <c r="W5" s="131"/>
      <c r="X5" s="131"/>
      <c r="Y5" s="131"/>
      <c r="Z5" s="131"/>
    </row>
    <row r="6" spans="1:26" s="56" customFormat="1" ht="13.5" customHeight="1" x14ac:dyDescent="0.25">
      <c r="A6" s="131"/>
      <c r="B6" s="349" t="s">
        <v>811</v>
      </c>
      <c r="C6" s="84">
        <f>1428-204</f>
        <v>1224</v>
      </c>
      <c r="D6" s="84">
        <v>1346</v>
      </c>
      <c r="E6" s="84">
        <v>2409</v>
      </c>
      <c r="F6" s="84">
        <v>1412</v>
      </c>
      <c r="G6" s="89">
        <v>1038</v>
      </c>
      <c r="H6" s="131"/>
      <c r="I6" s="131"/>
      <c r="J6" s="131"/>
      <c r="K6" s="131"/>
      <c r="L6" s="131"/>
      <c r="M6" s="131"/>
      <c r="N6" s="131"/>
      <c r="O6" s="131"/>
      <c r="P6" s="131"/>
      <c r="Q6" s="131"/>
      <c r="R6" s="131"/>
      <c r="S6" s="131"/>
      <c r="T6" s="131"/>
      <c r="U6" s="131"/>
      <c r="V6" s="131"/>
      <c r="W6" s="131"/>
      <c r="X6" s="131"/>
      <c r="Y6" s="131"/>
      <c r="Z6" s="131"/>
    </row>
    <row r="7" spans="1:26" s="56" customFormat="1" ht="13.5" customHeight="1" x14ac:dyDescent="0.25">
      <c r="A7" s="131"/>
      <c r="B7" s="88" t="s">
        <v>188</v>
      </c>
      <c r="C7" s="460">
        <v>129.4</v>
      </c>
      <c r="D7" s="460">
        <v>153</v>
      </c>
      <c r="E7" s="460">
        <v>155</v>
      </c>
      <c r="F7" s="460">
        <v>100</v>
      </c>
      <c r="G7" s="461">
        <v>108</v>
      </c>
      <c r="H7" s="131"/>
      <c r="I7" s="131"/>
      <c r="J7" s="131"/>
      <c r="K7" s="131"/>
      <c r="L7" s="131"/>
      <c r="M7" s="131"/>
      <c r="N7" s="131"/>
      <c r="O7" s="131"/>
      <c r="P7" s="131"/>
      <c r="Q7" s="131"/>
      <c r="R7" s="131"/>
      <c r="S7" s="131"/>
      <c r="T7" s="131"/>
      <c r="U7" s="131"/>
      <c r="V7" s="131"/>
      <c r="W7" s="131"/>
      <c r="X7" s="131"/>
      <c r="Y7" s="131"/>
      <c r="Z7" s="131"/>
    </row>
    <row r="8" spans="1:26" s="56" customFormat="1" ht="13.5" customHeight="1" x14ac:dyDescent="0.25">
      <c r="A8" s="131"/>
      <c r="B8" s="452"/>
      <c r="C8" s="202"/>
      <c r="D8" s="202"/>
      <c r="E8" s="202"/>
      <c r="F8" s="202"/>
      <c r="G8" s="453"/>
      <c r="H8" s="131"/>
      <c r="I8" s="131"/>
      <c r="J8" s="131"/>
      <c r="K8" s="131"/>
      <c r="L8" s="131"/>
      <c r="M8" s="131"/>
      <c r="N8" s="131"/>
      <c r="O8" s="131"/>
      <c r="P8" s="131"/>
      <c r="Q8" s="131"/>
      <c r="R8" s="131"/>
      <c r="S8" s="131"/>
      <c r="T8" s="131"/>
      <c r="U8" s="131"/>
      <c r="V8" s="131"/>
      <c r="W8" s="131"/>
      <c r="X8" s="131"/>
      <c r="Y8" s="131"/>
      <c r="Z8" s="131"/>
    </row>
    <row r="9" spans="1:26" ht="15.75" customHeight="1" x14ac:dyDescent="0.25">
      <c r="A9" s="14"/>
      <c r="B9" s="53" t="s">
        <v>189</v>
      </c>
      <c r="C9" s="138"/>
      <c r="D9" s="138"/>
      <c r="E9" s="138"/>
      <c r="F9" s="138"/>
      <c r="G9" s="139"/>
      <c r="H9" s="14"/>
      <c r="I9" s="14"/>
      <c r="J9" s="14"/>
      <c r="K9" s="14"/>
      <c r="L9" s="14"/>
      <c r="M9" s="14"/>
      <c r="N9" s="14"/>
      <c r="O9" s="14"/>
      <c r="P9" s="14"/>
      <c r="Q9" s="14"/>
      <c r="R9" s="14"/>
      <c r="S9" s="14"/>
      <c r="T9" s="14"/>
      <c r="U9" s="14"/>
      <c r="V9" s="14"/>
      <c r="W9" s="14"/>
      <c r="X9" s="14"/>
      <c r="Y9" s="14"/>
      <c r="Z9" s="14"/>
    </row>
    <row r="10" spans="1:26" ht="13.5" customHeight="1" x14ac:dyDescent="0.25">
      <c r="A10" s="14"/>
      <c r="B10" s="61" t="s">
        <v>190</v>
      </c>
      <c r="C10" s="84">
        <v>2451</v>
      </c>
      <c r="D10" s="84">
        <v>2549</v>
      </c>
      <c r="E10" s="84">
        <v>3201</v>
      </c>
      <c r="F10" s="84">
        <v>3552</v>
      </c>
      <c r="G10" s="89">
        <v>2923.4940042409116</v>
      </c>
      <c r="H10" s="14"/>
      <c r="I10" s="14"/>
      <c r="J10" s="14"/>
      <c r="K10" s="14"/>
      <c r="L10" s="14"/>
      <c r="M10" s="14"/>
      <c r="N10" s="14"/>
      <c r="O10" s="14"/>
      <c r="P10" s="14"/>
      <c r="Q10" s="14"/>
      <c r="R10" s="14"/>
      <c r="S10" s="14"/>
      <c r="T10" s="14"/>
      <c r="U10" s="14"/>
      <c r="V10" s="14"/>
      <c r="W10" s="14"/>
      <c r="X10" s="14"/>
      <c r="Y10" s="14"/>
      <c r="Z10" s="14"/>
    </row>
    <row r="11" spans="1:26" ht="13.5" customHeight="1" x14ac:dyDescent="0.25">
      <c r="A11" s="14"/>
      <c r="B11" s="61" t="s">
        <v>191</v>
      </c>
      <c r="C11" s="84">
        <v>3857</v>
      </c>
      <c r="D11" s="84">
        <v>4150</v>
      </c>
      <c r="E11" s="84">
        <v>5115</v>
      </c>
      <c r="F11" s="84">
        <v>5437</v>
      </c>
      <c r="G11" s="89">
        <v>4590.2961765461969</v>
      </c>
      <c r="H11" s="14"/>
      <c r="I11" s="14"/>
      <c r="J11" s="14"/>
      <c r="K11" s="14"/>
      <c r="L11" s="14"/>
      <c r="M11" s="14"/>
      <c r="N11" s="14"/>
      <c r="O11" s="14"/>
      <c r="P11" s="14"/>
      <c r="Q11" s="14"/>
      <c r="R11" s="14"/>
      <c r="S11" s="14"/>
      <c r="T11" s="14"/>
      <c r="U11" s="14"/>
      <c r="V11" s="14"/>
      <c r="W11" s="14"/>
      <c r="X11" s="14"/>
      <c r="Y11" s="14"/>
      <c r="Z11" s="14"/>
    </row>
    <row r="12" spans="1:26" ht="13.5" customHeight="1" x14ac:dyDescent="0.25">
      <c r="A12" s="14"/>
      <c r="B12" s="61" t="s">
        <v>192</v>
      </c>
      <c r="C12" s="84">
        <v>751</v>
      </c>
      <c r="D12" s="84">
        <v>7158</v>
      </c>
      <c r="E12" s="84">
        <v>1288</v>
      </c>
      <c r="F12" s="84">
        <v>1566</v>
      </c>
      <c r="G12" s="89">
        <v>1197.6146661459645</v>
      </c>
      <c r="H12" s="14"/>
      <c r="I12" s="14"/>
      <c r="J12" s="14"/>
      <c r="K12" s="14"/>
      <c r="L12" s="14"/>
      <c r="M12" s="14"/>
      <c r="N12" s="14"/>
      <c r="O12" s="14"/>
      <c r="P12" s="14"/>
      <c r="Q12" s="14"/>
      <c r="R12" s="14"/>
      <c r="S12" s="14"/>
      <c r="T12" s="14"/>
      <c r="U12" s="14"/>
      <c r="V12" s="14"/>
      <c r="W12" s="14"/>
      <c r="X12" s="14"/>
      <c r="Y12" s="14"/>
      <c r="Z12" s="14"/>
    </row>
    <row r="13" spans="1:26" ht="13.5" customHeight="1" x14ac:dyDescent="0.25">
      <c r="A13" s="14"/>
      <c r="B13" s="63" t="s">
        <v>193</v>
      </c>
      <c r="C13" s="85">
        <v>7059</v>
      </c>
      <c r="D13" s="85">
        <f>D10+D11+D12</f>
        <v>13857</v>
      </c>
      <c r="E13" s="85">
        <f>E10+E11+E12</f>
        <v>9604</v>
      </c>
      <c r="F13" s="85">
        <v>10555</v>
      </c>
      <c r="G13" s="86">
        <v>8711.4048469330737</v>
      </c>
      <c r="H13" s="14"/>
      <c r="I13" s="14"/>
      <c r="J13" s="14"/>
      <c r="K13" s="14"/>
      <c r="L13" s="14"/>
      <c r="M13" s="14"/>
      <c r="N13" s="14"/>
      <c r="O13" s="14"/>
      <c r="P13" s="14"/>
      <c r="Q13" s="14"/>
      <c r="R13" s="14"/>
      <c r="S13" s="14"/>
      <c r="T13" s="14"/>
      <c r="U13" s="14"/>
      <c r="V13" s="14"/>
      <c r="W13" s="14"/>
      <c r="X13" s="14"/>
      <c r="Y13" s="14"/>
      <c r="Z13" s="14"/>
    </row>
    <row r="14" spans="1:26" ht="13.5" customHeight="1" x14ac:dyDescent="0.25">
      <c r="A14" s="14"/>
      <c r="B14" s="61" t="s">
        <v>194</v>
      </c>
      <c r="C14" s="140" t="s">
        <v>195</v>
      </c>
      <c r="D14" s="140">
        <v>0.34</v>
      </c>
      <c r="E14" s="140">
        <v>0.33</v>
      </c>
      <c r="F14" s="140">
        <v>0.34</v>
      </c>
      <c r="G14" s="141">
        <v>0.33559386294280119</v>
      </c>
      <c r="H14" s="14"/>
      <c r="I14" s="14"/>
      <c r="J14" s="14"/>
      <c r="K14" s="14"/>
      <c r="L14" s="14"/>
      <c r="M14" s="14"/>
      <c r="N14" s="14"/>
      <c r="O14" s="14"/>
      <c r="P14" s="14"/>
      <c r="Q14" s="14"/>
      <c r="R14" s="14"/>
      <c r="S14" s="14"/>
      <c r="T14" s="14"/>
      <c r="U14" s="14"/>
      <c r="V14" s="14"/>
      <c r="W14" s="14"/>
      <c r="X14" s="14"/>
      <c r="Y14" s="14"/>
      <c r="Z14" s="14"/>
    </row>
    <row r="15" spans="1:26" ht="13.5" customHeight="1" x14ac:dyDescent="0.25">
      <c r="A15" s="14"/>
      <c r="B15" s="61" t="s">
        <v>196</v>
      </c>
      <c r="C15" s="140" t="s">
        <v>197</v>
      </c>
      <c r="D15" s="140">
        <v>0.56000000000000005</v>
      </c>
      <c r="E15" s="140">
        <v>0.53</v>
      </c>
      <c r="F15" s="140">
        <v>0.51</v>
      </c>
      <c r="G15" s="141">
        <v>0.52692949727416827</v>
      </c>
      <c r="H15" s="14"/>
      <c r="I15" s="14"/>
      <c r="J15" s="14"/>
      <c r="K15" s="14"/>
      <c r="L15" s="14"/>
      <c r="M15" s="14"/>
      <c r="N15" s="14"/>
      <c r="O15" s="14"/>
      <c r="P15" s="14"/>
      <c r="Q15" s="14"/>
      <c r="R15" s="14"/>
      <c r="S15" s="14"/>
      <c r="T15" s="14"/>
      <c r="U15" s="14"/>
      <c r="V15" s="14"/>
      <c r="W15" s="14"/>
      <c r="X15" s="14"/>
      <c r="Y15" s="14"/>
      <c r="Z15" s="14"/>
    </row>
    <row r="16" spans="1:26" ht="13.5" customHeight="1" x14ac:dyDescent="0.25">
      <c r="A16" s="14"/>
      <c r="B16" s="61" t="s">
        <v>198</v>
      </c>
      <c r="C16" s="140" t="s">
        <v>199</v>
      </c>
      <c r="D16" s="140">
        <v>0.1</v>
      </c>
      <c r="E16" s="140">
        <v>0.14000000000000001</v>
      </c>
      <c r="F16" s="140">
        <v>0.15</v>
      </c>
      <c r="G16" s="141">
        <v>0.13747663978303057</v>
      </c>
      <c r="H16" s="14"/>
      <c r="I16" s="14"/>
      <c r="J16" s="14"/>
      <c r="K16" s="14"/>
      <c r="L16" s="14"/>
      <c r="M16" s="14"/>
      <c r="N16" s="14"/>
      <c r="O16" s="14"/>
      <c r="P16" s="14"/>
      <c r="Q16" s="14"/>
      <c r="R16" s="14"/>
      <c r="S16" s="14"/>
      <c r="T16" s="14"/>
      <c r="U16" s="14"/>
      <c r="V16" s="14"/>
      <c r="W16" s="14"/>
      <c r="X16" s="14"/>
      <c r="Y16" s="14"/>
      <c r="Z16" s="14"/>
    </row>
    <row r="17" spans="1:26" s="56" customFormat="1" ht="5.0999999999999996" customHeight="1" x14ac:dyDescent="0.25">
      <c r="A17" s="131"/>
      <c r="B17" s="65"/>
      <c r="C17" s="454"/>
      <c r="D17" s="406"/>
      <c r="E17" s="406"/>
      <c r="F17" s="406"/>
      <c r="G17" s="69"/>
      <c r="H17" s="111"/>
      <c r="I17" s="131"/>
      <c r="J17" s="131"/>
      <c r="K17" s="131"/>
      <c r="L17" s="131"/>
      <c r="M17" s="131"/>
      <c r="N17" s="131"/>
      <c r="O17" s="131"/>
      <c r="P17" s="131"/>
      <c r="Q17" s="131"/>
      <c r="R17" s="131"/>
      <c r="S17" s="131"/>
      <c r="T17" s="131"/>
      <c r="U17" s="131"/>
      <c r="V17" s="131"/>
      <c r="W17" s="131"/>
      <c r="X17" s="131"/>
      <c r="Y17" s="131"/>
      <c r="Z17" s="131"/>
    </row>
    <row r="18" spans="1:26" ht="13.5" customHeight="1" x14ac:dyDescent="0.25">
      <c r="A18" s="14"/>
      <c r="B18" s="455" t="s">
        <v>200</v>
      </c>
      <c r="C18" s="456" t="s">
        <v>201</v>
      </c>
      <c r="D18" s="456" t="s">
        <v>202</v>
      </c>
      <c r="E18" s="456">
        <v>3727</v>
      </c>
      <c r="F18" s="456">
        <v>3649</v>
      </c>
      <c r="G18" s="457">
        <v>3379</v>
      </c>
      <c r="H18" s="14"/>
      <c r="I18" s="14"/>
      <c r="J18" s="14"/>
      <c r="K18" s="14"/>
      <c r="L18" s="14"/>
      <c r="M18" s="14"/>
      <c r="N18" s="14"/>
      <c r="O18" s="14"/>
      <c r="P18" s="14"/>
      <c r="Q18" s="14"/>
      <c r="R18" s="14"/>
      <c r="S18" s="14"/>
      <c r="T18" s="14"/>
      <c r="U18" s="14"/>
      <c r="V18" s="14"/>
      <c r="W18" s="14"/>
      <c r="X18" s="14"/>
      <c r="Y18" s="14"/>
      <c r="Z18" s="14"/>
    </row>
    <row r="19" spans="1:26" ht="8.1" customHeight="1" x14ac:dyDescent="0.25">
      <c r="A19" s="14"/>
      <c r="B19" s="94"/>
      <c r="C19" s="58"/>
      <c r="D19" s="58"/>
      <c r="E19" s="58"/>
      <c r="F19" s="58"/>
      <c r="G19" s="58"/>
      <c r="H19" s="14"/>
      <c r="I19" s="14"/>
      <c r="J19" s="14"/>
      <c r="K19" s="14"/>
      <c r="L19" s="14"/>
      <c r="M19" s="14"/>
      <c r="N19" s="14"/>
      <c r="O19" s="14"/>
      <c r="P19" s="14"/>
      <c r="Q19" s="14"/>
      <c r="R19" s="14"/>
      <c r="S19" s="14"/>
      <c r="T19" s="14"/>
      <c r="U19" s="14"/>
      <c r="V19" s="14"/>
      <c r="W19" s="14"/>
      <c r="X19" s="14"/>
      <c r="Y19" s="14"/>
      <c r="Z19" s="14"/>
    </row>
    <row r="20" spans="1:26" ht="12" customHeight="1" x14ac:dyDescent="0.3">
      <c r="A20" s="338"/>
      <c r="B20" s="585" t="s">
        <v>707</v>
      </c>
      <c r="C20" s="585"/>
      <c r="D20" s="585"/>
      <c r="E20" s="585"/>
      <c r="F20" s="585"/>
      <c r="G20" s="585"/>
      <c r="H20" s="129"/>
      <c r="I20" s="130"/>
      <c r="J20" s="14"/>
      <c r="K20" s="14"/>
      <c r="L20" s="14"/>
      <c r="M20" s="14"/>
      <c r="N20" s="14"/>
      <c r="O20" s="14"/>
      <c r="P20" s="14"/>
      <c r="Q20" s="14"/>
      <c r="R20" s="14"/>
      <c r="S20" s="14"/>
      <c r="T20" s="14"/>
      <c r="U20" s="14"/>
      <c r="V20" s="14"/>
      <c r="W20" s="14"/>
      <c r="X20" s="14"/>
      <c r="Y20" s="14"/>
      <c r="Z20" s="14"/>
    </row>
    <row r="21" spans="1:26" ht="18" customHeight="1" x14ac:dyDescent="0.3">
      <c r="A21" s="338"/>
      <c r="B21" s="586" t="s">
        <v>810</v>
      </c>
      <c r="C21" s="586"/>
      <c r="D21" s="586"/>
      <c r="E21" s="586"/>
      <c r="F21" s="586"/>
      <c r="G21" s="586"/>
      <c r="H21" s="438"/>
      <c r="I21" s="130"/>
      <c r="J21" s="14"/>
      <c r="K21" s="14"/>
      <c r="L21" s="14"/>
      <c r="M21" s="14"/>
      <c r="N21" s="14"/>
      <c r="O21" s="14"/>
      <c r="P21" s="14"/>
      <c r="Q21" s="14"/>
      <c r="R21" s="14"/>
      <c r="S21" s="14"/>
      <c r="T21" s="14"/>
      <c r="U21" s="14"/>
      <c r="V21" s="14"/>
      <c r="W21" s="14"/>
      <c r="X21" s="14"/>
      <c r="Y21" s="14"/>
      <c r="Z21" s="14"/>
    </row>
    <row r="22" spans="1:26" ht="53.25" customHeight="1" x14ac:dyDescent="0.3">
      <c r="A22" s="338"/>
      <c r="B22" s="586"/>
      <c r="C22" s="586"/>
      <c r="D22" s="586"/>
      <c r="E22" s="586"/>
      <c r="F22" s="586"/>
      <c r="G22" s="586"/>
      <c r="H22" s="130"/>
      <c r="I22" s="14"/>
      <c r="J22" s="14"/>
      <c r="K22" s="14"/>
      <c r="L22" s="14"/>
      <c r="M22" s="14"/>
      <c r="N22" s="14"/>
      <c r="O22" s="14"/>
      <c r="P22" s="14"/>
      <c r="Q22" s="14"/>
      <c r="R22" s="14"/>
      <c r="S22" s="14"/>
      <c r="T22" s="14"/>
      <c r="U22" s="14"/>
      <c r="V22" s="14"/>
      <c r="W22" s="14"/>
      <c r="X22" s="14"/>
      <c r="Y22" s="14"/>
      <c r="Z22" s="14"/>
    </row>
    <row r="23" spans="1:26"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sheetData>
  <mergeCells count="3">
    <mergeCell ref="B20:G20"/>
    <mergeCell ref="B22:G22"/>
    <mergeCell ref="B21:G21"/>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B0F7-523A-4808-8302-7A63E257F404}">
  <sheetPr codeName="Sheet19">
    <tabColor rgb="FFB2956D"/>
    <pageSetUpPr fitToPage="1"/>
  </sheetPr>
  <dimension ref="A1:Y100"/>
  <sheetViews>
    <sheetView topLeftCell="D1" zoomScale="115" zoomScaleNormal="115" zoomScaleSheetLayoutView="130" workbookViewId="0">
      <pane ySplit="5" topLeftCell="A6" activePane="bottomLeft" state="frozen"/>
      <selection activeCell="I28" sqref="I28"/>
      <selection pane="bottomLeft" activeCell="G7" sqref="G7"/>
    </sheetView>
  </sheetViews>
  <sheetFormatPr defaultColWidth="9.109375" defaultRowHeight="10.8" x14ac:dyDescent="0.25"/>
  <cols>
    <col min="1" max="1" width="9.109375" style="54"/>
    <col min="2" max="2" width="16.88671875" style="17" customWidth="1"/>
    <col min="3" max="3" width="35.109375" style="18" customWidth="1"/>
    <col min="4" max="4" width="18.6640625" style="19" customWidth="1"/>
    <col min="5" max="5" width="18.6640625" style="15" customWidth="1"/>
    <col min="6" max="6" width="18.6640625" style="18" customWidth="1"/>
    <col min="7" max="7" width="100.6640625" style="15" customWidth="1"/>
    <col min="8" max="8" width="39.33203125" style="15" customWidth="1"/>
    <col min="9" max="9" width="36" style="15" customWidth="1"/>
    <col min="10" max="16384" width="9.109375" style="15"/>
  </cols>
  <sheetData>
    <row r="1" spans="1:25" x14ac:dyDescent="0.25">
      <c r="A1" s="14"/>
      <c r="B1" s="619" t="s">
        <v>523</v>
      </c>
      <c r="C1" s="620"/>
      <c r="D1" s="620"/>
      <c r="E1" s="620"/>
      <c r="F1" s="620"/>
      <c r="G1" s="620"/>
      <c r="H1" s="620"/>
      <c r="I1" s="33"/>
      <c r="J1" s="33"/>
      <c r="K1" s="33"/>
      <c r="L1" s="33"/>
      <c r="M1" s="33"/>
      <c r="N1" s="33"/>
      <c r="O1" s="33"/>
      <c r="P1" s="33"/>
      <c r="Q1" s="33"/>
      <c r="R1" s="33"/>
      <c r="S1" s="33"/>
      <c r="T1" s="33"/>
      <c r="U1" s="33"/>
      <c r="V1" s="33"/>
      <c r="W1" s="33"/>
      <c r="X1" s="33"/>
      <c r="Y1" s="33"/>
    </row>
    <row r="2" spans="1:25" s="54" customFormat="1" ht="5.0999999999999996" customHeight="1" x14ac:dyDescent="0.25">
      <c r="A2" s="14"/>
      <c r="B2" s="49"/>
      <c r="C2" s="49"/>
      <c r="D2" s="49"/>
      <c r="E2" s="49"/>
      <c r="F2" s="49"/>
      <c r="G2" s="49"/>
      <c r="H2" s="49"/>
      <c r="I2" s="33"/>
      <c r="J2" s="33"/>
      <c r="K2" s="33"/>
      <c r="L2" s="33"/>
      <c r="M2" s="33"/>
      <c r="N2" s="33"/>
      <c r="O2" s="33"/>
      <c r="P2" s="33"/>
      <c r="Q2" s="33"/>
      <c r="R2" s="33"/>
      <c r="S2" s="33"/>
      <c r="T2" s="33"/>
      <c r="U2" s="33"/>
      <c r="V2" s="33"/>
      <c r="W2" s="33"/>
      <c r="X2" s="33"/>
      <c r="Y2" s="33"/>
    </row>
    <row r="3" spans="1:25" ht="48" customHeight="1" x14ac:dyDescent="0.25">
      <c r="A3" s="14"/>
      <c r="B3" s="633" t="s">
        <v>763</v>
      </c>
      <c r="C3" s="633"/>
      <c r="D3" s="633"/>
      <c r="E3" s="633"/>
      <c r="F3" s="633"/>
      <c r="G3" s="633"/>
      <c r="H3" s="633"/>
      <c r="I3" s="33"/>
      <c r="J3" s="33"/>
      <c r="K3" s="33"/>
      <c r="L3" s="33"/>
      <c r="M3" s="33"/>
      <c r="N3" s="33"/>
      <c r="O3" s="33"/>
      <c r="P3" s="33"/>
      <c r="Q3" s="33"/>
      <c r="R3" s="33"/>
      <c r="S3" s="33"/>
      <c r="T3" s="33"/>
      <c r="U3" s="33"/>
      <c r="V3" s="33"/>
      <c r="W3" s="33"/>
      <c r="X3" s="33"/>
      <c r="Y3" s="33"/>
    </row>
    <row r="4" spans="1:25" x14ac:dyDescent="0.25">
      <c r="A4" s="14"/>
      <c r="B4" s="471" t="s">
        <v>754</v>
      </c>
      <c r="C4" s="31"/>
      <c r="D4" s="32"/>
      <c r="E4" s="33"/>
      <c r="F4" s="34"/>
      <c r="G4" s="33"/>
      <c r="H4" s="203"/>
      <c r="I4" s="33"/>
      <c r="J4" s="33"/>
      <c r="K4" s="33"/>
      <c r="L4" s="33"/>
      <c r="M4" s="33"/>
      <c r="N4" s="33"/>
      <c r="O4" s="33"/>
      <c r="P4" s="33"/>
      <c r="Q4" s="33"/>
      <c r="R4" s="33"/>
      <c r="S4" s="33"/>
      <c r="T4" s="33"/>
      <c r="U4" s="33"/>
      <c r="V4" s="33"/>
      <c r="W4" s="33"/>
      <c r="X4" s="33"/>
      <c r="Y4" s="33"/>
    </row>
    <row r="5" spans="1:25" ht="11.4" thickBot="1" x14ac:dyDescent="0.3">
      <c r="A5" s="14"/>
      <c r="B5" s="103" t="s">
        <v>524</v>
      </c>
      <c r="C5" s="101" t="s">
        <v>525</v>
      </c>
      <c r="D5" s="104" t="s">
        <v>526</v>
      </c>
      <c r="E5" s="104" t="s">
        <v>527</v>
      </c>
      <c r="F5" s="104" t="s">
        <v>528</v>
      </c>
      <c r="G5" s="100" t="s">
        <v>208</v>
      </c>
      <c r="H5" s="488" t="s">
        <v>6</v>
      </c>
      <c r="I5" s="33"/>
      <c r="J5" s="33"/>
      <c r="K5" s="33"/>
      <c r="L5" s="33"/>
      <c r="M5" s="33"/>
      <c r="N5" s="33"/>
      <c r="O5" s="33"/>
      <c r="P5" s="33"/>
      <c r="Q5" s="33"/>
      <c r="R5" s="33"/>
      <c r="S5" s="33"/>
      <c r="T5" s="33"/>
      <c r="U5" s="33"/>
      <c r="V5" s="33"/>
      <c r="W5" s="33"/>
      <c r="X5" s="33"/>
      <c r="Y5" s="33"/>
    </row>
    <row r="6" spans="1:25" s="16" customFormat="1" ht="32.4" x14ac:dyDescent="0.25">
      <c r="A6" s="14"/>
      <c r="B6" s="623" t="s">
        <v>529</v>
      </c>
      <c r="C6" s="35" t="s">
        <v>530</v>
      </c>
      <c r="D6" s="39" t="s">
        <v>531</v>
      </c>
      <c r="E6" s="26" t="s">
        <v>1076</v>
      </c>
      <c r="F6" s="25" t="s">
        <v>532</v>
      </c>
      <c r="G6" s="35" t="s">
        <v>758</v>
      </c>
      <c r="H6" s="489" t="s">
        <v>799</v>
      </c>
      <c r="I6" s="33"/>
      <c r="J6" s="33"/>
      <c r="K6" s="33"/>
      <c r="L6" s="33"/>
      <c r="M6" s="33"/>
      <c r="N6" s="33"/>
      <c r="O6" s="33"/>
      <c r="P6" s="33"/>
      <c r="Q6" s="33"/>
      <c r="R6" s="33"/>
      <c r="S6" s="33"/>
      <c r="T6" s="33"/>
      <c r="U6" s="33"/>
      <c r="V6" s="33"/>
      <c r="W6" s="33"/>
      <c r="X6" s="33"/>
      <c r="Y6" s="33"/>
    </row>
    <row r="7" spans="1:25" s="16" customFormat="1" ht="96" x14ac:dyDescent="0.25">
      <c r="A7" s="131"/>
      <c r="B7" s="624"/>
      <c r="C7" s="28" t="s">
        <v>721</v>
      </c>
      <c r="D7" s="29" t="s">
        <v>533</v>
      </c>
      <c r="E7" s="28" t="s">
        <v>59</v>
      </c>
      <c r="F7" s="29" t="s">
        <v>534</v>
      </c>
      <c r="G7" s="47" t="s">
        <v>757</v>
      </c>
      <c r="H7" s="490" t="s">
        <v>1061</v>
      </c>
      <c r="I7" s="33"/>
      <c r="J7" s="33"/>
      <c r="K7" s="33"/>
      <c r="L7" s="33"/>
      <c r="M7" s="33"/>
      <c r="N7" s="33"/>
      <c r="O7" s="33"/>
      <c r="P7" s="33"/>
      <c r="Q7" s="33"/>
      <c r="R7" s="33"/>
      <c r="S7" s="33"/>
      <c r="T7" s="33"/>
      <c r="U7" s="33"/>
      <c r="V7" s="33"/>
      <c r="W7" s="33"/>
      <c r="X7" s="33"/>
      <c r="Y7" s="33"/>
    </row>
    <row r="8" spans="1:25" s="16" customFormat="1" ht="76.8" x14ac:dyDescent="0.25">
      <c r="A8" s="131"/>
      <c r="B8" s="245" t="s">
        <v>535</v>
      </c>
      <c r="C8" s="426" t="s">
        <v>762</v>
      </c>
      <c r="D8" s="427" t="s">
        <v>531</v>
      </c>
      <c r="E8" s="426" t="s">
        <v>536</v>
      </c>
      <c r="F8" s="427" t="s">
        <v>537</v>
      </c>
      <c r="G8" s="428" t="s">
        <v>793</v>
      </c>
      <c r="H8" s="491" t="s">
        <v>800</v>
      </c>
      <c r="I8" s="33"/>
      <c r="J8" s="33"/>
      <c r="K8" s="33"/>
      <c r="L8" s="33"/>
      <c r="M8" s="33"/>
      <c r="N8" s="33"/>
      <c r="O8" s="33"/>
      <c r="P8" s="33"/>
      <c r="Q8" s="33"/>
      <c r="R8" s="33"/>
      <c r="S8" s="33"/>
      <c r="T8" s="33"/>
      <c r="U8" s="33"/>
      <c r="V8" s="33"/>
      <c r="W8" s="33"/>
      <c r="X8" s="33"/>
      <c r="Y8" s="33"/>
    </row>
    <row r="9" spans="1:25" s="16" customFormat="1" ht="73.8" x14ac:dyDescent="0.25">
      <c r="A9" s="131"/>
      <c r="B9" s="245" t="s">
        <v>538</v>
      </c>
      <c r="C9" s="28" t="s">
        <v>539</v>
      </c>
      <c r="D9" s="29" t="s">
        <v>531</v>
      </c>
      <c r="E9" s="28" t="s">
        <v>540</v>
      </c>
      <c r="F9" s="29" t="s">
        <v>541</v>
      </c>
      <c r="G9" s="35" t="s">
        <v>794</v>
      </c>
      <c r="H9" s="489" t="s">
        <v>799</v>
      </c>
      <c r="I9" s="33"/>
      <c r="J9" s="33"/>
      <c r="K9" s="33"/>
      <c r="L9" s="33"/>
      <c r="M9" s="33"/>
      <c r="N9" s="33"/>
      <c r="O9" s="33"/>
      <c r="P9" s="33"/>
      <c r="Q9" s="33"/>
      <c r="R9" s="33"/>
      <c r="S9" s="33"/>
      <c r="T9" s="33"/>
      <c r="U9" s="33"/>
      <c r="V9" s="33"/>
      <c r="W9" s="33"/>
      <c r="X9" s="33"/>
      <c r="Y9" s="33"/>
    </row>
    <row r="10" spans="1:25" s="16" customFormat="1" ht="52.8" x14ac:dyDescent="0.25">
      <c r="A10" s="14"/>
      <c r="B10" s="625" t="s">
        <v>542</v>
      </c>
      <c r="C10" s="426" t="s">
        <v>759</v>
      </c>
      <c r="D10" s="427" t="s">
        <v>531</v>
      </c>
      <c r="E10" s="426" t="s">
        <v>543</v>
      </c>
      <c r="F10" s="427" t="s">
        <v>544</v>
      </c>
      <c r="G10" s="428" t="s">
        <v>795</v>
      </c>
      <c r="H10" s="491" t="s">
        <v>801</v>
      </c>
      <c r="I10" s="33"/>
      <c r="J10" s="33"/>
      <c r="K10" s="33"/>
      <c r="L10" s="33"/>
      <c r="M10" s="33"/>
      <c r="N10" s="33"/>
      <c r="O10" s="33"/>
      <c r="P10" s="33"/>
      <c r="Q10" s="33"/>
      <c r="R10" s="33"/>
      <c r="S10" s="33"/>
      <c r="T10" s="33"/>
      <c r="U10" s="33"/>
      <c r="V10" s="33"/>
      <c r="W10" s="33"/>
      <c r="X10" s="33"/>
      <c r="Y10" s="33"/>
    </row>
    <row r="11" spans="1:25" s="16" customFormat="1" ht="32.4" x14ac:dyDescent="0.25">
      <c r="A11" s="14"/>
      <c r="B11" s="624"/>
      <c r="C11" s="426" t="s">
        <v>545</v>
      </c>
      <c r="D11" s="427" t="s">
        <v>531</v>
      </c>
      <c r="E11" s="426" t="s">
        <v>546</v>
      </c>
      <c r="F11" s="427" t="s">
        <v>547</v>
      </c>
      <c r="G11" s="429" t="s">
        <v>548</v>
      </c>
      <c r="H11" s="492"/>
      <c r="I11" s="33"/>
      <c r="J11" s="33"/>
      <c r="K11" s="33"/>
      <c r="L11" s="33"/>
      <c r="M11" s="33"/>
      <c r="N11" s="33"/>
      <c r="O11" s="33"/>
      <c r="P11" s="33"/>
      <c r="Q11" s="33"/>
      <c r="R11" s="33"/>
      <c r="S11" s="33"/>
      <c r="T11" s="33"/>
      <c r="U11" s="33"/>
      <c r="V11" s="33"/>
      <c r="W11" s="33"/>
      <c r="X11" s="33"/>
      <c r="Y11" s="33"/>
    </row>
    <row r="12" spans="1:25" s="16" customFormat="1" ht="43.2" x14ac:dyDescent="0.3">
      <c r="A12" s="338"/>
      <c r="B12" s="625" t="s">
        <v>549</v>
      </c>
      <c r="C12" s="28" t="s">
        <v>550</v>
      </c>
      <c r="D12" s="29" t="s">
        <v>531</v>
      </c>
      <c r="E12" s="28" t="s">
        <v>551</v>
      </c>
      <c r="F12" s="29" t="s">
        <v>552</v>
      </c>
      <c r="G12" s="35" t="s">
        <v>553</v>
      </c>
      <c r="H12" s="489" t="s">
        <v>802</v>
      </c>
      <c r="I12" s="33"/>
      <c r="J12" s="33"/>
      <c r="K12" s="33"/>
      <c r="L12" s="33"/>
      <c r="M12" s="33"/>
      <c r="N12" s="33"/>
      <c r="O12" s="33"/>
      <c r="P12" s="33"/>
      <c r="Q12" s="33"/>
      <c r="R12" s="33"/>
      <c r="S12" s="33"/>
      <c r="T12" s="33"/>
      <c r="U12" s="33"/>
      <c r="V12" s="33"/>
      <c r="W12" s="33"/>
      <c r="X12" s="33"/>
      <c r="Y12" s="33"/>
    </row>
    <row r="13" spans="1:25" s="16" customFormat="1" ht="21.6" x14ac:dyDescent="0.3">
      <c r="A13" s="338"/>
      <c r="B13" s="627"/>
      <c r="C13" s="28" t="s">
        <v>554</v>
      </c>
      <c r="D13" s="29" t="s">
        <v>531</v>
      </c>
      <c r="E13" s="28" t="s">
        <v>551</v>
      </c>
      <c r="F13" s="29" t="s">
        <v>555</v>
      </c>
      <c r="G13" s="35" t="s">
        <v>672</v>
      </c>
      <c r="H13" s="489" t="s">
        <v>803</v>
      </c>
      <c r="I13" s="33"/>
      <c r="J13" s="33"/>
      <c r="K13" s="33"/>
      <c r="L13" s="33"/>
      <c r="M13" s="33"/>
      <c r="N13" s="33"/>
      <c r="O13" s="33"/>
      <c r="P13" s="33"/>
      <c r="Q13" s="33"/>
      <c r="R13" s="33"/>
      <c r="S13" s="33"/>
      <c r="T13" s="33"/>
      <c r="U13" s="33"/>
      <c r="V13" s="33"/>
      <c r="W13" s="33"/>
      <c r="X13" s="33"/>
      <c r="Y13" s="33"/>
    </row>
    <row r="14" spans="1:25" s="16" customFormat="1" ht="96" x14ac:dyDescent="0.25">
      <c r="A14" s="14"/>
      <c r="B14" s="628"/>
      <c r="C14" s="424" t="s">
        <v>556</v>
      </c>
      <c r="D14" s="246" t="s">
        <v>531</v>
      </c>
      <c r="E14" s="424" t="s">
        <v>546</v>
      </c>
      <c r="F14" s="246" t="s">
        <v>557</v>
      </c>
      <c r="G14" s="425" t="s">
        <v>756</v>
      </c>
      <c r="H14" s="493" t="s">
        <v>804</v>
      </c>
      <c r="I14" s="33"/>
      <c r="J14" s="33"/>
      <c r="K14" s="33"/>
      <c r="L14" s="33"/>
      <c r="M14" s="33"/>
      <c r="N14" s="33"/>
      <c r="O14" s="33"/>
      <c r="P14" s="33"/>
      <c r="Q14" s="33"/>
      <c r="R14" s="33"/>
      <c r="S14" s="33"/>
      <c r="T14" s="33"/>
      <c r="U14" s="33"/>
      <c r="V14" s="33"/>
      <c r="W14" s="33"/>
      <c r="X14" s="33"/>
      <c r="Y14" s="33"/>
    </row>
    <row r="15" spans="1:25" s="16" customFormat="1" ht="118.8" x14ac:dyDescent="0.25">
      <c r="A15" s="14"/>
      <c r="B15" s="626" t="s">
        <v>558</v>
      </c>
      <c r="C15" s="426" t="s">
        <v>559</v>
      </c>
      <c r="D15" s="427" t="s">
        <v>533</v>
      </c>
      <c r="E15" s="426" t="s">
        <v>59</v>
      </c>
      <c r="F15" s="427" t="s">
        <v>560</v>
      </c>
      <c r="G15" s="430" t="s">
        <v>708</v>
      </c>
      <c r="H15" s="494" t="s">
        <v>1062</v>
      </c>
      <c r="I15" s="33"/>
      <c r="J15" s="33"/>
      <c r="K15" s="33"/>
      <c r="L15" s="33"/>
      <c r="M15" s="33"/>
      <c r="N15" s="33"/>
      <c r="O15" s="33"/>
      <c r="P15" s="33"/>
      <c r="Q15" s="33"/>
      <c r="R15" s="33"/>
      <c r="S15" s="33"/>
      <c r="T15" s="33"/>
      <c r="U15" s="33"/>
      <c r="V15" s="33"/>
      <c r="W15" s="33"/>
      <c r="X15" s="33"/>
      <c r="Y15" s="33"/>
    </row>
    <row r="16" spans="1:25" s="16" customFormat="1" ht="302.39999999999998" x14ac:dyDescent="0.25">
      <c r="A16" s="14"/>
      <c r="B16" s="627"/>
      <c r="C16" s="426" t="s">
        <v>709</v>
      </c>
      <c r="D16" s="427" t="s">
        <v>531</v>
      </c>
      <c r="E16" s="426" t="s">
        <v>561</v>
      </c>
      <c r="F16" s="427" t="s">
        <v>562</v>
      </c>
      <c r="G16" s="431" t="s">
        <v>760</v>
      </c>
      <c r="H16" s="495"/>
      <c r="I16" s="33"/>
      <c r="J16" s="33"/>
      <c r="K16" s="33"/>
      <c r="L16" s="33"/>
      <c r="M16" s="33"/>
      <c r="N16" s="33"/>
      <c r="O16" s="33"/>
      <c r="P16" s="33"/>
      <c r="Q16" s="33"/>
      <c r="R16" s="33"/>
      <c r="S16" s="33"/>
      <c r="T16" s="33"/>
      <c r="U16" s="33"/>
      <c r="V16" s="33"/>
      <c r="W16" s="33"/>
      <c r="X16" s="33"/>
      <c r="Y16" s="33"/>
    </row>
    <row r="17" spans="1:25" s="16" customFormat="1" ht="64.8" x14ac:dyDescent="0.25">
      <c r="A17" s="14"/>
      <c r="B17" s="627"/>
      <c r="C17" s="621" t="s">
        <v>563</v>
      </c>
      <c r="D17" s="629" t="s">
        <v>531</v>
      </c>
      <c r="E17" s="621" t="s">
        <v>561</v>
      </c>
      <c r="F17" s="629" t="s">
        <v>564</v>
      </c>
      <c r="G17" s="432" t="s">
        <v>798</v>
      </c>
      <c r="H17" s="631" t="s">
        <v>805</v>
      </c>
      <c r="I17" s="33"/>
      <c r="J17" s="33"/>
      <c r="K17" s="33"/>
      <c r="L17" s="33"/>
      <c r="M17" s="33"/>
      <c r="N17" s="33"/>
      <c r="O17" s="33"/>
      <c r="P17" s="33"/>
      <c r="Q17" s="33"/>
      <c r="R17" s="33"/>
      <c r="S17" s="33"/>
      <c r="T17" s="33"/>
      <c r="U17" s="33"/>
      <c r="V17" s="33"/>
      <c r="W17" s="33"/>
      <c r="X17" s="33"/>
      <c r="Y17" s="33"/>
    </row>
    <row r="18" spans="1:25" s="16" customFormat="1" ht="150.6" x14ac:dyDescent="0.25">
      <c r="A18" s="14"/>
      <c r="B18" s="628"/>
      <c r="C18" s="622"/>
      <c r="D18" s="630"/>
      <c r="E18" s="622"/>
      <c r="F18" s="630"/>
      <c r="G18" s="434" t="s">
        <v>797</v>
      </c>
      <c r="H18" s="632"/>
      <c r="I18" s="33"/>
      <c r="J18" s="33"/>
      <c r="K18" s="33"/>
      <c r="L18" s="33"/>
      <c r="M18" s="33"/>
      <c r="N18" s="33"/>
      <c r="O18" s="33"/>
      <c r="P18" s="33"/>
      <c r="Q18" s="33"/>
      <c r="R18" s="33"/>
      <c r="S18" s="33"/>
      <c r="T18" s="33"/>
      <c r="U18" s="33"/>
      <c r="V18" s="33"/>
      <c r="W18" s="33"/>
      <c r="X18" s="33"/>
      <c r="Y18" s="33"/>
    </row>
    <row r="19" spans="1:25" s="16" customFormat="1" ht="108" x14ac:dyDescent="0.25">
      <c r="A19" s="14"/>
      <c r="B19" s="627" t="s">
        <v>565</v>
      </c>
      <c r="C19" s="35" t="s">
        <v>566</v>
      </c>
      <c r="D19" s="422" t="s">
        <v>531</v>
      </c>
      <c r="E19" s="35" t="s">
        <v>561</v>
      </c>
      <c r="F19" s="422" t="s">
        <v>567</v>
      </c>
      <c r="G19" s="423" t="s">
        <v>814</v>
      </c>
      <c r="H19" s="496" t="s">
        <v>1000</v>
      </c>
      <c r="I19" s="33"/>
      <c r="J19" s="33"/>
      <c r="K19" s="33"/>
      <c r="L19" s="33"/>
      <c r="M19" s="33"/>
      <c r="N19" s="33"/>
      <c r="O19" s="33"/>
      <c r="P19" s="33"/>
      <c r="Q19" s="33"/>
      <c r="R19" s="33"/>
      <c r="S19" s="33"/>
      <c r="T19" s="33"/>
      <c r="U19" s="33"/>
      <c r="V19" s="33"/>
      <c r="W19" s="33"/>
      <c r="X19" s="33"/>
      <c r="Y19" s="33"/>
    </row>
    <row r="20" spans="1:25" s="16" customFormat="1" ht="107.4" x14ac:dyDescent="0.25">
      <c r="A20" s="14"/>
      <c r="B20" s="627"/>
      <c r="C20" s="37" t="s">
        <v>568</v>
      </c>
      <c r="D20" s="419" t="s">
        <v>531</v>
      </c>
      <c r="E20" s="418" t="s">
        <v>569</v>
      </c>
      <c r="F20" s="419" t="s">
        <v>570</v>
      </c>
      <c r="G20" s="38" t="s">
        <v>761</v>
      </c>
      <c r="H20" s="497" t="s">
        <v>806</v>
      </c>
      <c r="I20" s="33"/>
      <c r="J20" s="33"/>
      <c r="K20" s="33"/>
      <c r="L20" s="33"/>
      <c r="M20" s="33"/>
      <c r="N20" s="33"/>
      <c r="O20" s="33"/>
      <c r="P20" s="33"/>
      <c r="Q20" s="33"/>
      <c r="R20" s="33"/>
      <c r="S20" s="33"/>
      <c r="T20" s="33"/>
      <c r="U20" s="33"/>
      <c r="V20" s="33"/>
      <c r="W20" s="33"/>
      <c r="X20" s="33"/>
      <c r="Y20" s="33"/>
    </row>
    <row r="21" spans="1:25" s="16" customFormat="1" ht="139.19999999999999" x14ac:dyDescent="0.25">
      <c r="A21" s="14"/>
      <c r="B21" s="628"/>
      <c r="C21" s="28" t="s">
        <v>571</v>
      </c>
      <c r="D21" s="246" t="s">
        <v>533</v>
      </c>
      <c r="E21" s="28" t="s">
        <v>59</v>
      </c>
      <c r="F21" s="29" t="s">
        <v>572</v>
      </c>
      <c r="G21" s="254" t="s">
        <v>722</v>
      </c>
      <c r="H21" s="490" t="s">
        <v>1063</v>
      </c>
      <c r="I21" s="33"/>
      <c r="J21" s="33"/>
      <c r="K21" s="33"/>
      <c r="L21" s="33"/>
      <c r="M21" s="33"/>
      <c r="N21" s="33"/>
      <c r="O21" s="33"/>
      <c r="P21" s="33"/>
      <c r="Q21" s="33"/>
      <c r="R21" s="33"/>
      <c r="S21" s="33"/>
      <c r="T21" s="33"/>
      <c r="U21" s="33"/>
      <c r="V21" s="33"/>
      <c r="W21" s="33"/>
      <c r="X21" s="33"/>
      <c r="Y21" s="33"/>
    </row>
    <row r="22" spans="1:25" s="16" customFormat="1" ht="139.19999999999999" x14ac:dyDescent="0.25">
      <c r="A22" s="14"/>
      <c r="B22" s="627" t="s">
        <v>573</v>
      </c>
      <c r="C22" s="428" t="s">
        <v>574</v>
      </c>
      <c r="D22" s="433" t="s">
        <v>533</v>
      </c>
      <c r="E22" s="428" t="s">
        <v>59</v>
      </c>
      <c r="F22" s="433" t="s">
        <v>575</v>
      </c>
      <c r="G22" s="434" t="s">
        <v>691</v>
      </c>
      <c r="H22" s="498" t="s">
        <v>1067</v>
      </c>
      <c r="I22" s="33"/>
      <c r="J22" s="33"/>
      <c r="K22" s="33"/>
      <c r="L22" s="33"/>
      <c r="M22" s="33"/>
      <c r="N22" s="33"/>
      <c r="O22" s="33"/>
      <c r="P22" s="33"/>
      <c r="Q22" s="33"/>
      <c r="R22" s="33"/>
      <c r="S22" s="33"/>
      <c r="T22" s="33"/>
      <c r="U22" s="33"/>
      <c r="V22" s="33"/>
      <c r="W22" s="33"/>
      <c r="X22" s="33"/>
      <c r="Y22" s="33"/>
    </row>
    <row r="23" spans="1:25" s="16" customFormat="1" ht="97.2" x14ac:dyDescent="0.25">
      <c r="A23" s="14"/>
      <c r="B23" s="624"/>
      <c r="C23" s="426" t="s">
        <v>576</v>
      </c>
      <c r="D23" s="427" t="s">
        <v>531</v>
      </c>
      <c r="E23" s="426" t="s">
        <v>577</v>
      </c>
      <c r="F23" s="427" t="s">
        <v>578</v>
      </c>
      <c r="G23" s="430" t="s">
        <v>723</v>
      </c>
      <c r="H23" s="494" t="s">
        <v>1001</v>
      </c>
      <c r="I23" s="33"/>
      <c r="J23" s="33"/>
      <c r="K23" s="33"/>
      <c r="L23" s="33"/>
      <c r="M23" s="33"/>
      <c r="N23" s="33"/>
      <c r="O23" s="33"/>
      <c r="P23" s="33"/>
      <c r="Q23" s="33"/>
      <c r="R23" s="33"/>
      <c r="S23" s="33"/>
      <c r="T23" s="33"/>
      <c r="U23" s="33"/>
      <c r="V23" s="33"/>
      <c r="W23" s="33"/>
      <c r="X23" s="33"/>
      <c r="Y23" s="33"/>
    </row>
    <row r="24" spans="1:25" s="16" customFormat="1" ht="129" x14ac:dyDescent="0.25">
      <c r="A24" s="14"/>
      <c r="B24" s="625" t="s">
        <v>579</v>
      </c>
      <c r="C24" s="28" t="s">
        <v>580</v>
      </c>
      <c r="D24" s="29" t="s">
        <v>531</v>
      </c>
      <c r="E24" s="28" t="s">
        <v>561</v>
      </c>
      <c r="F24" s="29" t="s">
        <v>581</v>
      </c>
      <c r="G24" s="198" t="s">
        <v>815</v>
      </c>
      <c r="H24" s="499" t="s">
        <v>1064</v>
      </c>
      <c r="I24" s="33"/>
      <c r="J24" s="33"/>
      <c r="K24" s="33"/>
      <c r="L24" s="33"/>
      <c r="M24" s="33"/>
      <c r="N24" s="33"/>
      <c r="O24" s="33"/>
      <c r="P24" s="33"/>
      <c r="Q24" s="33"/>
      <c r="R24" s="33"/>
      <c r="S24" s="33"/>
      <c r="T24" s="33"/>
      <c r="U24" s="33"/>
      <c r="V24" s="33"/>
      <c r="W24" s="33"/>
      <c r="X24" s="33"/>
      <c r="Y24" s="33"/>
    </row>
    <row r="25" spans="1:25" s="16" customFormat="1" ht="32.4" x14ac:dyDescent="0.25">
      <c r="A25" s="14"/>
      <c r="B25" s="624"/>
      <c r="C25" s="28" t="s">
        <v>582</v>
      </c>
      <c r="D25" s="29" t="s">
        <v>531</v>
      </c>
      <c r="E25" s="28" t="s">
        <v>577</v>
      </c>
      <c r="F25" s="29" t="s">
        <v>583</v>
      </c>
      <c r="G25" s="30" t="s">
        <v>689</v>
      </c>
      <c r="H25" s="499" t="s">
        <v>1065</v>
      </c>
      <c r="I25" s="33"/>
      <c r="J25" s="33"/>
      <c r="K25" s="33"/>
      <c r="L25" s="33"/>
      <c r="M25" s="33"/>
      <c r="N25" s="33"/>
      <c r="O25" s="33"/>
      <c r="P25" s="33"/>
      <c r="Q25" s="33"/>
      <c r="R25" s="33"/>
      <c r="S25" s="33"/>
      <c r="T25" s="33"/>
      <c r="U25" s="33"/>
      <c r="V25" s="33"/>
      <c r="W25" s="33"/>
      <c r="X25" s="33"/>
      <c r="Y25" s="33"/>
    </row>
    <row r="26" spans="1:25" s="16" customFormat="1" ht="86.4" x14ac:dyDescent="0.25">
      <c r="A26" s="14"/>
      <c r="B26" s="245" t="s">
        <v>584</v>
      </c>
      <c r="C26" s="426" t="s">
        <v>585</v>
      </c>
      <c r="D26" s="427" t="s">
        <v>531</v>
      </c>
      <c r="E26" s="426" t="s">
        <v>586</v>
      </c>
      <c r="F26" s="427" t="s">
        <v>587</v>
      </c>
      <c r="G26" s="430" t="s">
        <v>690</v>
      </c>
      <c r="H26" s="494" t="s">
        <v>807</v>
      </c>
      <c r="I26" s="33"/>
      <c r="J26" s="33"/>
      <c r="K26" s="33"/>
      <c r="L26" s="33"/>
      <c r="M26" s="33"/>
      <c r="N26" s="33"/>
      <c r="O26" s="33"/>
      <c r="P26" s="33"/>
      <c r="Q26" s="33"/>
      <c r="R26" s="33"/>
      <c r="S26" s="33"/>
      <c r="T26" s="33"/>
      <c r="U26" s="33"/>
      <c r="V26" s="33"/>
      <c r="W26" s="33"/>
      <c r="X26" s="33"/>
      <c r="Y26" s="33"/>
    </row>
    <row r="27" spans="1:25" s="16" customFormat="1" ht="183.6" x14ac:dyDescent="0.25">
      <c r="A27" s="14"/>
      <c r="B27" s="625" t="s">
        <v>588</v>
      </c>
      <c r="C27" s="28" t="s">
        <v>589</v>
      </c>
      <c r="D27" s="29" t="s">
        <v>533</v>
      </c>
      <c r="E27" s="28" t="s">
        <v>59</v>
      </c>
      <c r="F27" s="29" t="s">
        <v>590</v>
      </c>
      <c r="G27" s="47" t="s">
        <v>796</v>
      </c>
      <c r="H27" s="490" t="s">
        <v>1066</v>
      </c>
      <c r="I27" s="33"/>
      <c r="J27" s="33"/>
      <c r="K27" s="33"/>
      <c r="L27" s="33"/>
      <c r="M27" s="33"/>
      <c r="N27" s="33"/>
      <c r="O27" s="33"/>
      <c r="P27" s="33"/>
      <c r="Q27" s="33"/>
      <c r="R27" s="33"/>
      <c r="S27" s="33"/>
      <c r="T27" s="33"/>
      <c r="U27" s="33"/>
      <c r="V27" s="33"/>
      <c r="W27" s="33"/>
      <c r="X27" s="33"/>
      <c r="Y27" s="33"/>
    </row>
    <row r="28" spans="1:25" s="16" customFormat="1" ht="32.4" x14ac:dyDescent="0.25">
      <c r="A28" s="14"/>
      <c r="B28" s="624"/>
      <c r="C28" s="28" t="s">
        <v>591</v>
      </c>
      <c r="D28" s="29" t="s">
        <v>531</v>
      </c>
      <c r="E28" s="28" t="s">
        <v>592</v>
      </c>
      <c r="F28" s="29" t="s">
        <v>593</v>
      </c>
      <c r="G28" s="30" t="s">
        <v>594</v>
      </c>
      <c r="H28" s="490" t="s">
        <v>808</v>
      </c>
      <c r="I28" s="33"/>
      <c r="J28" s="33"/>
      <c r="K28" s="33"/>
      <c r="L28" s="33"/>
      <c r="M28" s="33"/>
      <c r="N28" s="33"/>
      <c r="O28" s="33"/>
      <c r="P28" s="33"/>
      <c r="Q28" s="33"/>
      <c r="R28" s="33"/>
      <c r="S28" s="33"/>
      <c r="T28" s="33"/>
      <c r="U28" s="33"/>
      <c r="V28" s="33"/>
      <c r="W28" s="33"/>
      <c r="X28" s="33"/>
      <c r="Y28" s="33"/>
    </row>
    <row r="29" spans="1:25" s="16" customFormat="1" ht="43.2" x14ac:dyDescent="0.25">
      <c r="A29" s="14"/>
      <c r="B29" s="625" t="s">
        <v>595</v>
      </c>
      <c r="C29" s="426" t="s">
        <v>596</v>
      </c>
      <c r="D29" s="427" t="s">
        <v>531</v>
      </c>
      <c r="E29" s="426" t="s">
        <v>592</v>
      </c>
      <c r="F29" s="431" t="s">
        <v>597</v>
      </c>
      <c r="G29" s="430" t="s">
        <v>999</v>
      </c>
      <c r="H29" s="494" t="s">
        <v>809</v>
      </c>
      <c r="I29" s="33"/>
      <c r="J29" s="33"/>
      <c r="K29" s="33"/>
      <c r="L29" s="33"/>
      <c r="M29" s="33"/>
      <c r="N29" s="33"/>
      <c r="O29" s="33"/>
      <c r="P29" s="33"/>
      <c r="Q29" s="33"/>
      <c r="R29" s="33"/>
      <c r="S29" s="33"/>
      <c r="T29" s="33"/>
      <c r="U29" s="33"/>
      <c r="V29" s="33"/>
      <c r="W29" s="33"/>
      <c r="X29" s="33"/>
      <c r="Y29" s="33"/>
    </row>
    <row r="30" spans="1:25" s="16" customFormat="1" ht="21.6" x14ac:dyDescent="0.25">
      <c r="A30" s="14"/>
      <c r="B30" s="628"/>
      <c r="C30" s="426" t="s">
        <v>598</v>
      </c>
      <c r="D30" s="427" t="s">
        <v>531</v>
      </c>
      <c r="E30" s="426" t="s">
        <v>599</v>
      </c>
      <c r="F30" s="431" t="s">
        <v>600</v>
      </c>
      <c r="G30" s="430" t="s">
        <v>692</v>
      </c>
      <c r="H30" s="494" t="s">
        <v>1060</v>
      </c>
      <c r="I30" s="33"/>
      <c r="J30" s="33"/>
      <c r="K30" s="33"/>
      <c r="L30" s="33"/>
      <c r="M30" s="33"/>
      <c r="N30" s="33"/>
      <c r="O30" s="33"/>
      <c r="P30" s="33"/>
      <c r="Q30" s="33"/>
      <c r="R30" s="33"/>
      <c r="S30" s="33"/>
      <c r="T30" s="33"/>
      <c r="U30" s="33"/>
      <c r="V30" s="33"/>
      <c r="W30" s="33"/>
      <c r="X30" s="33"/>
      <c r="Y30" s="33"/>
    </row>
    <row r="31" spans="1:25" s="16" customFormat="1" ht="14.4" x14ac:dyDescent="0.3">
      <c r="A31" s="9"/>
      <c r="B31" s="129"/>
      <c r="C31" s="9"/>
      <c r="D31" s="9"/>
      <c r="E31" s="9"/>
      <c r="F31" s="9"/>
      <c r="G31" s="9"/>
      <c r="H31" s="9"/>
      <c r="I31" s="33"/>
      <c r="J31" s="33"/>
      <c r="K31" s="33"/>
      <c r="L31" s="33"/>
      <c r="M31" s="33"/>
      <c r="N31" s="33"/>
      <c r="O31" s="33"/>
      <c r="P31" s="33"/>
      <c r="Q31" s="33"/>
      <c r="R31" s="33"/>
      <c r="S31" s="33"/>
      <c r="T31" s="33"/>
      <c r="U31" s="33"/>
      <c r="V31" s="33"/>
      <c r="W31" s="33"/>
      <c r="X31" s="33"/>
      <c r="Y31" s="33"/>
    </row>
    <row r="32" spans="1:25" s="16" customFormat="1" ht="14.4" x14ac:dyDescent="0.3">
      <c r="A32" s="9"/>
      <c r="B32" s="9"/>
      <c r="C32" s="9"/>
      <c r="D32" s="9"/>
      <c r="E32" s="9"/>
      <c r="F32" s="9"/>
      <c r="G32" s="9"/>
      <c r="H32" s="9"/>
      <c r="I32" s="33"/>
      <c r="J32" s="33"/>
      <c r="K32" s="33"/>
      <c r="L32" s="33"/>
      <c r="M32" s="33"/>
      <c r="N32" s="33"/>
      <c r="O32" s="33"/>
      <c r="P32" s="33"/>
      <c r="Q32" s="33"/>
      <c r="R32" s="33"/>
      <c r="S32" s="33"/>
      <c r="T32" s="33"/>
      <c r="U32" s="33"/>
      <c r="V32" s="33"/>
      <c r="W32" s="33"/>
      <c r="X32" s="33"/>
      <c r="Y32" s="33"/>
    </row>
    <row r="33" spans="1:25" s="16" customFormat="1" ht="14.4" x14ac:dyDescent="0.3">
      <c r="A33" s="9"/>
      <c r="B33" s="9"/>
      <c r="C33" s="9"/>
      <c r="D33" s="9"/>
      <c r="E33" s="9"/>
      <c r="F33" s="9"/>
      <c r="G33" s="9"/>
      <c r="H33" s="9"/>
      <c r="I33" s="33"/>
      <c r="J33" s="33"/>
      <c r="K33" s="33"/>
      <c r="L33" s="33"/>
      <c r="M33" s="33"/>
      <c r="N33" s="33"/>
      <c r="O33" s="33"/>
      <c r="P33" s="33"/>
      <c r="Q33" s="33"/>
      <c r="R33" s="33"/>
      <c r="S33" s="33"/>
      <c r="T33" s="33"/>
      <c r="U33" s="33"/>
      <c r="V33" s="33"/>
      <c r="W33" s="33"/>
      <c r="X33" s="33"/>
      <c r="Y33" s="33"/>
    </row>
    <row r="34" spans="1:25" s="16" customFormat="1" ht="14.4" x14ac:dyDescent="0.3">
      <c r="A34" s="9"/>
      <c r="B34" s="9"/>
      <c r="C34" s="9"/>
      <c r="D34" s="9"/>
      <c r="E34" s="9"/>
      <c r="F34" s="9"/>
      <c r="G34" s="9"/>
      <c r="H34" s="9"/>
      <c r="I34" s="33"/>
      <c r="J34" s="33"/>
      <c r="K34" s="33"/>
      <c r="L34" s="33"/>
      <c r="M34" s="33"/>
      <c r="N34" s="33"/>
      <c r="O34" s="33"/>
      <c r="P34" s="33"/>
      <c r="Q34" s="33"/>
      <c r="R34" s="33"/>
      <c r="S34" s="33"/>
      <c r="T34" s="33"/>
      <c r="U34" s="33"/>
      <c r="V34" s="33"/>
      <c r="W34" s="33"/>
      <c r="X34" s="33"/>
      <c r="Y34" s="33"/>
    </row>
    <row r="35" spans="1:25" s="16" customFormat="1" ht="14.4" x14ac:dyDescent="0.3">
      <c r="A35" s="9"/>
      <c r="B35" s="9"/>
      <c r="C35" s="9"/>
      <c r="D35" s="9"/>
      <c r="E35" s="9"/>
      <c r="F35" s="9"/>
      <c r="G35" s="9"/>
      <c r="H35" s="9"/>
      <c r="I35" s="33"/>
      <c r="J35" s="33"/>
      <c r="K35" s="33"/>
      <c r="L35" s="33"/>
      <c r="M35" s="33"/>
      <c r="N35" s="33"/>
      <c r="O35" s="33"/>
      <c r="P35" s="33"/>
      <c r="Q35" s="33"/>
      <c r="R35" s="33"/>
      <c r="S35" s="33"/>
      <c r="T35" s="33"/>
      <c r="U35" s="33"/>
      <c r="V35" s="33"/>
      <c r="W35" s="33"/>
      <c r="X35" s="33"/>
      <c r="Y35" s="33"/>
    </row>
    <row r="36" spans="1:25" s="16" customFormat="1" ht="14.4" x14ac:dyDescent="0.3">
      <c r="A36" s="9"/>
      <c r="B36" s="9"/>
      <c r="C36" s="9"/>
      <c r="D36" s="9"/>
      <c r="E36" s="9"/>
      <c r="F36" s="9"/>
      <c r="G36" s="9"/>
      <c r="H36" s="9"/>
      <c r="I36" s="33"/>
      <c r="J36" s="33"/>
      <c r="K36" s="33"/>
      <c r="L36" s="33"/>
      <c r="M36" s="33"/>
      <c r="N36" s="33"/>
      <c r="O36" s="33"/>
      <c r="P36" s="33"/>
      <c r="Q36" s="33"/>
      <c r="R36" s="33"/>
      <c r="S36" s="33"/>
      <c r="T36" s="33"/>
      <c r="U36" s="33"/>
      <c r="V36" s="33"/>
      <c r="W36" s="33"/>
      <c r="X36" s="33"/>
      <c r="Y36" s="33"/>
    </row>
    <row r="37" spans="1:25" s="16" customFormat="1" ht="14.4" x14ac:dyDescent="0.3">
      <c r="A37" s="9"/>
      <c r="B37" s="9"/>
      <c r="C37" s="9"/>
      <c r="D37" s="9"/>
      <c r="E37" s="9"/>
      <c r="F37" s="9"/>
      <c r="G37" s="9"/>
      <c r="H37" s="9"/>
      <c r="I37" s="33"/>
      <c r="J37" s="33"/>
      <c r="K37" s="33"/>
      <c r="L37" s="33"/>
      <c r="M37" s="33"/>
      <c r="N37" s="33"/>
      <c r="O37" s="33"/>
      <c r="P37" s="33"/>
      <c r="Q37" s="33"/>
      <c r="R37" s="33"/>
      <c r="S37" s="33"/>
      <c r="T37" s="33"/>
      <c r="U37" s="33"/>
      <c r="V37" s="33"/>
      <c r="W37" s="33"/>
      <c r="X37" s="33"/>
      <c r="Y37" s="33"/>
    </row>
    <row r="38" spans="1:25" s="16" customFormat="1" ht="14.4" x14ac:dyDescent="0.3">
      <c r="A38" s="9"/>
      <c r="B38" s="9"/>
      <c r="C38" s="9"/>
      <c r="D38" s="9"/>
      <c r="E38" s="9"/>
      <c r="F38" s="9"/>
      <c r="G38" s="9"/>
      <c r="H38" s="9"/>
      <c r="I38" s="33"/>
      <c r="J38" s="33"/>
      <c r="K38" s="33"/>
      <c r="L38" s="33"/>
      <c r="M38" s="33"/>
      <c r="N38" s="33"/>
      <c r="O38" s="33"/>
      <c r="P38" s="33"/>
      <c r="Q38" s="33"/>
      <c r="R38" s="33"/>
      <c r="S38" s="33"/>
      <c r="T38" s="33"/>
      <c r="U38" s="33"/>
      <c r="V38" s="33"/>
      <c r="W38" s="33"/>
      <c r="X38" s="33"/>
      <c r="Y38" s="33"/>
    </row>
    <row r="39" spans="1:25" x14ac:dyDescent="0.25">
      <c r="A39" s="14"/>
      <c r="B39" s="446"/>
      <c r="C39" s="34"/>
      <c r="D39" s="32"/>
      <c r="E39" s="33"/>
      <c r="F39" s="34"/>
      <c r="G39" s="33"/>
      <c r="H39" s="33"/>
      <c r="I39" s="33"/>
      <c r="J39" s="33"/>
      <c r="K39" s="33"/>
      <c r="L39" s="33"/>
      <c r="M39" s="33"/>
      <c r="N39" s="33"/>
      <c r="O39" s="33"/>
      <c r="P39" s="33"/>
      <c r="Q39" s="33"/>
      <c r="R39" s="33"/>
      <c r="S39" s="33"/>
      <c r="T39" s="33"/>
      <c r="U39" s="33"/>
      <c r="V39" s="33"/>
      <c r="W39" s="33"/>
      <c r="X39" s="33"/>
      <c r="Y39" s="33"/>
    </row>
    <row r="40" spans="1:25" x14ac:dyDescent="0.25">
      <c r="A40" s="14"/>
      <c r="B40" s="446"/>
      <c r="C40" s="34"/>
      <c r="D40" s="32"/>
      <c r="E40" s="33"/>
      <c r="F40" s="34"/>
      <c r="G40" s="33"/>
      <c r="H40" s="33"/>
      <c r="I40" s="33"/>
      <c r="J40" s="33"/>
      <c r="K40" s="33"/>
      <c r="L40" s="33"/>
      <c r="M40" s="33"/>
      <c r="N40" s="33"/>
      <c r="O40" s="33"/>
      <c r="P40" s="33"/>
      <c r="Q40" s="33"/>
      <c r="R40" s="33"/>
      <c r="S40" s="33"/>
      <c r="T40" s="33"/>
      <c r="U40" s="33"/>
      <c r="V40" s="33"/>
      <c r="W40" s="33"/>
      <c r="X40" s="33"/>
      <c r="Y40" s="33"/>
    </row>
    <row r="41" spans="1:25" x14ac:dyDescent="0.25">
      <c r="A41" s="14"/>
      <c r="B41" s="446"/>
      <c r="C41" s="34"/>
      <c r="D41" s="32"/>
      <c r="E41" s="33"/>
      <c r="F41" s="34"/>
      <c r="G41" s="33"/>
      <c r="H41" s="33"/>
      <c r="I41" s="33"/>
      <c r="J41" s="33"/>
      <c r="K41" s="33"/>
      <c r="L41" s="33"/>
      <c r="M41" s="33"/>
      <c r="N41" s="33"/>
      <c r="O41" s="33"/>
      <c r="P41" s="33"/>
      <c r="Q41" s="33"/>
      <c r="R41" s="33"/>
      <c r="S41" s="33"/>
      <c r="T41" s="33"/>
      <c r="U41" s="33"/>
      <c r="V41" s="33"/>
      <c r="W41" s="33"/>
      <c r="X41" s="33"/>
      <c r="Y41" s="33"/>
    </row>
    <row r="42" spans="1:25" x14ac:dyDescent="0.25">
      <c r="A42" s="14"/>
      <c r="B42" s="446"/>
      <c r="C42" s="34"/>
      <c r="D42" s="32"/>
      <c r="E42" s="33"/>
      <c r="F42" s="34"/>
      <c r="G42" s="33"/>
      <c r="H42" s="33"/>
      <c r="I42" s="33"/>
      <c r="J42" s="33"/>
      <c r="K42" s="33"/>
      <c r="L42" s="33"/>
      <c r="M42" s="33"/>
      <c r="N42" s="33"/>
      <c r="O42" s="33"/>
      <c r="P42" s="33"/>
      <c r="Q42" s="33"/>
      <c r="R42" s="33"/>
      <c r="S42" s="33"/>
      <c r="T42" s="33"/>
      <c r="U42" s="33"/>
      <c r="V42" s="33"/>
      <c r="W42" s="33"/>
      <c r="X42" s="33"/>
      <c r="Y42" s="33"/>
    </row>
    <row r="43" spans="1:25" x14ac:dyDescent="0.25">
      <c r="A43" s="14"/>
      <c r="B43" s="446"/>
      <c r="C43" s="34"/>
      <c r="D43" s="32"/>
      <c r="E43" s="33"/>
      <c r="F43" s="34"/>
      <c r="G43" s="33"/>
      <c r="H43" s="33"/>
      <c r="I43" s="33"/>
      <c r="J43" s="33"/>
      <c r="K43" s="33"/>
      <c r="L43" s="33"/>
      <c r="M43" s="33"/>
      <c r="N43" s="33"/>
      <c r="O43" s="33"/>
      <c r="P43" s="33"/>
      <c r="Q43" s="33"/>
      <c r="R43" s="33"/>
      <c r="S43" s="33"/>
      <c r="T43" s="33"/>
      <c r="U43" s="33"/>
      <c r="V43" s="33"/>
      <c r="W43" s="33"/>
      <c r="X43" s="33"/>
      <c r="Y43" s="33"/>
    </row>
    <row r="44" spans="1:25" x14ac:dyDescent="0.25">
      <c r="A44" s="14"/>
      <c r="B44" s="446"/>
      <c r="C44" s="34"/>
      <c r="D44" s="32"/>
      <c r="E44" s="33"/>
      <c r="F44" s="34"/>
      <c r="G44" s="33"/>
      <c r="H44" s="33"/>
      <c r="I44" s="33"/>
      <c r="J44" s="33"/>
      <c r="K44" s="33"/>
      <c r="L44" s="33"/>
      <c r="M44" s="33"/>
      <c r="N44" s="33"/>
      <c r="O44" s="33"/>
      <c r="P44" s="33"/>
      <c r="Q44" s="33"/>
      <c r="R44" s="33"/>
      <c r="S44" s="33"/>
      <c r="T44" s="33"/>
      <c r="U44" s="33"/>
      <c r="V44" s="33"/>
      <c r="W44" s="33"/>
      <c r="X44" s="33"/>
      <c r="Y44" s="33"/>
    </row>
    <row r="45" spans="1:25" x14ac:dyDescent="0.25">
      <c r="A45" s="14"/>
      <c r="B45" s="446"/>
      <c r="C45" s="34"/>
      <c r="D45" s="32"/>
      <c r="E45" s="33"/>
      <c r="F45" s="34"/>
      <c r="G45" s="33"/>
      <c r="H45" s="33"/>
      <c r="I45" s="33"/>
      <c r="J45" s="33"/>
      <c r="K45" s="33"/>
      <c r="L45" s="33"/>
      <c r="M45" s="33"/>
      <c r="N45" s="33"/>
      <c r="O45" s="33"/>
      <c r="P45" s="33"/>
      <c r="Q45" s="33"/>
      <c r="R45" s="33"/>
      <c r="S45" s="33"/>
      <c r="T45" s="33"/>
      <c r="U45" s="33"/>
      <c r="V45" s="33"/>
      <c r="W45" s="33"/>
      <c r="X45" s="33"/>
      <c r="Y45" s="33"/>
    </row>
    <row r="46" spans="1:25" x14ac:dyDescent="0.25">
      <c r="A46" s="14"/>
      <c r="B46" s="446"/>
      <c r="C46" s="34"/>
      <c r="D46" s="32"/>
      <c r="E46" s="33"/>
      <c r="F46" s="34"/>
      <c r="G46" s="33"/>
      <c r="H46" s="33"/>
      <c r="I46" s="33"/>
      <c r="J46" s="33"/>
      <c r="K46" s="33"/>
      <c r="L46" s="33"/>
      <c r="M46" s="33"/>
      <c r="N46" s="33"/>
      <c r="O46" s="33"/>
      <c r="P46" s="33"/>
      <c r="Q46" s="33"/>
      <c r="R46" s="33"/>
      <c r="S46" s="33"/>
      <c r="T46" s="33"/>
      <c r="U46" s="33"/>
      <c r="V46" s="33"/>
      <c r="W46" s="33"/>
      <c r="X46" s="33"/>
      <c r="Y46" s="33"/>
    </row>
    <row r="47" spans="1:25" x14ac:dyDescent="0.25">
      <c r="A47" s="14"/>
      <c r="B47" s="446"/>
      <c r="C47" s="34"/>
      <c r="D47" s="32"/>
      <c r="E47" s="33"/>
      <c r="F47" s="34"/>
      <c r="G47" s="33"/>
      <c r="H47" s="33"/>
      <c r="I47" s="33"/>
      <c r="J47" s="33"/>
      <c r="K47" s="33"/>
      <c r="L47" s="33"/>
      <c r="M47" s="33"/>
      <c r="N47" s="33"/>
      <c r="O47" s="33"/>
      <c r="P47" s="33"/>
      <c r="Q47" s="33"/>
      <c r="R47" s="33"/>
      <c r="S47" s="33"/>
      <c r="T47" s="33"/>
      <c r="U47" s="33"/>
      <c r="V47" s="33"/>
      <c r="W47" s="33"/>
      <c r="X47" s="33"/>
      <c r="Y47" s="33"/>
    </row>
    <row r="48" spans="1:25" x14ac:dyDescent="0.25">
      <c r="A48" s="14"/>
      <c r="B48" s="446"/>
      <c r="C48" s="34"/>
      <c r="D48" s="32"/>
      <c r="E48" s="33"/>
      <c r="F48" s="34"/>
      <c r="G48" s="33"/>
      <c r="H48" s="33"/>
      <c r="I48" s="33"/>
      <c r="J48" s="33"/>
      <c r="K48" s="33"/>
      <c r="L48" s="33"/>
      <c r="M48" s="33"/>
      <c r="N48" s="33"/>
      <c r="O48" s="33"/>
      <c r="P48" s="33"/>
      <c r="Q48" s="33"/>
      <c r="R48" s="33"/>
      <c r="S48" s="33"/>
      <c r="T48" s="33"/>
      <c r="U48" s="33"/>
      <c r="V48" s="33"/>
      <c r="W48" s="33"/>
      <c r="X48" s="33"/>
      <c r="Y48" s="33"/>
    </row>
    <row r="49" spans="1:25" x14ac:dyDescent="0.25">
      <c r="A49" s="14"/>
      <c r="B49" s="446"/>
      <c r="C49" s="34"/>
      <c r="D49" s="32"/>
      <c r="E49" s="33"/>
      <c r="F49" s="34"/>
      <c r="G49" s="33"/>
      <c r="H49" s="33"/>
      <c r="I49" s="33"/>
      <c r="J49" s="33"/>
      <c r="K49" s="33"/>
      <c r="L49" s="33"/>
      <c r="M49" s="33"/>
      <c r="N49" s="33"/>
      <c r="O49" s="33"/>
      <c r="P49" s="33"/>
      <c r="Q49" s="33"/>
      <c r="R49" s="33"/>
      <c r="S49" s="33"/>
      <c r="T49" s="33"/>
      <c r="U49" s="33"/>
      <c r="V49" s="33"/>
      <c r="W49" s="33"/>
      <c r="X49" s="33"/>
      <c r="Y49" s="33"/>
    </row>
    <row r="50" spans="1:25" x14ac:dyDescent="0.25">
      <c r="A50" s="14"/>
      <c r="B50" s="446"/>
      <c r="C50" s="34"/>
      <c r="D50" s="32"/>
      <c r="E50" s="33"/>
      <c r="F50" s="34"/>
      <c r="G50" s="33"/>
      <c r="H50" s="33"/>
      <c r="I50" s="33"/>
      <c r="J50" s="33"/>
      <c r="K50" s="33"/>
      <c r="L50" s="33"/>
      <c r="M50" s="33"/>
      <c r="N50" s="33"/>
      <c r="O50" s="33"/>
      <c r="P50" s="33"/>
      <c r="Q50" s="33"/>
      <c r="R50" s="33"/>
      <c r="S50" s="33"/>
      <c r="T50" s="33"/>
      <c r="U50" s="33"/>
      <c r="V50" s="33"/>
      <c r="W50" s="33"/>
      <c r="X50" s="33"/>
      <c r="Y50" s="33"/>
    </row>
    <row r="51" spans="1:25" x14ac:dyDescent="0.25">
      <c r="A51" s="14"/>
      <c r="B51" s="446"/>
      <c r="C51" s="34"/>
      <c r="D51" s="32"/>
      <c r="E51" s="33"/>
      <c r="F51" s="34"/>
      <c r="G51" s="33"/>
      <c r="H51" s="33"/>
      <c r="I51" s="33"/>
      <c r="J51" s="33"/>
      <c r="K51" s="33"/>
      <c r="L51" s="33"/>
      <c r="M51" s="33"/>
      <c r="N51" s="33"/>
      <c r="O51" s="33"/>
      <c r="P51" s="33"/>
      <c r="Q51" s="33"/>
      <c r="R51" s="33"/>
      <c r="S51" s="33"/>
      <c r="T51" s="33"/>
      <c r="U51" s="33"/>
      <c r="V51" s="33"/>
      <c r="W51" s="33"/>
      <c r="X51" s="33"/>
      <c r="Y51" s="33"/>
    </row>
    <row r="52" spans="1:25" x14ac:dyDescent="0.25">
      <c r="A52" s="14"/>
      <c r="B52" s="446"/>
      <c r="C52" s="34"/>
      <c r="D52" s="32"/>
      <c r="E52" s="33"/>
      <c r="F52" s="34"/>
      <c r="G52" s="33"/>
      <c r="H52" s="33"/>
      <c r="I52" s="33"/>
      <c r="J52" s="33"/>
      <c r="K52" s="33"/>
      <c r="L52" s="33"/>
      <c r="M52" s="33"/>
      <c r="N52" s="33"/>
      <c r="O52" s="33"/>
      <c r="P52" s="33"/>
      <c r="Q52" s="33"/>
      <c r="R52" s="33"/>
      <c r="S52" s="33"/>
      <c r="T52" s="33"/>
      <c r="U52" s="33"/>
      <c r="V52" s="33"/>
      <c r="W52" s="33"/>
      <c r="X52" s="33"/>
      <c r="Y52" s="33"/>
    </row>
    <row r="53" spans="1:25" x14ac:dyDescent="0.25">
      <c r="A53" s="14"/>
      <c r="B53" s="446"/>
      <c r="C53" s="34"/>
      <c r="D53" s="32"/>
      <c r="E53" s="33"/>
      <c r="F53" s="34"/>
      <c r="G53" s="33"/>
      <c r="H53" s="33"/>
      <c r="I53" s="33"/>
      <c r="J53" s="33"/>
      <c r="K53" s="33"/>
      <c r="L53" s="33"/>
      <c r="M53" s="33"/>
      <c r="N53" s="33"/>
      <c r="O53" s="33"/>
      <c r="P53" s="33"/>
      <c r="Q53" s="33"/>
      <c r="R53" s="33"/>
      <c r="S53" s="33"/>
      <c r="T53" s="33"/>
      <c r="U53" s="33"/>
      <c r="V53" s="33"/>
      <c r="W53" s="33"/>
      <c r="X53" s="33"/>
      <c r="Y53" s="33"/>
    </row>
    <row r="54" spans="1:25" x14ac:dyDescent="0.25">
      <c r="A54" s="14"/>
      <c r="B54" s="446"/>
      <c r="C54" s="34"/>
      <c r="D54" s="32"/>
      <c r="E54" s="33"/>
      <c r="F54" s="34"/>
      <c r="G54" s="33"/>
      <c r="H54" s="33"/>
      <c r="I54" s="33"/>
      <c r="J54" s="33"/>
      <c r="K54" s="33"/>
      <c r="L54" s="33"/>
      <c r="M54" s="33"/>
      <c r="N54" s="33"/>
      <c r="O54" s="33"/>
      <c r="P54" s="33"/>
      <c r="Q54" s="33"/>
      <c r="R54" s="33"/>
      <c r="S54" s="33"/>
      <c r="T54" s="33"/>
      <c r="U54" s="33"/>
      <c r="V54" s="33"/>
      <c r="W54" s="33"/>
      <c r="X54" s="33"/>
      <c r="Y54" s="33"/>
    </row>
    <row r="55" spans="1:25" x14ac:dyDescent="0.25">
      <c r="A55" s="14"/>
      <c r="B55" s="446"/>
      <c r="C55" s="34"/>
      <c r="D55" s="32"/>
      <c r="E55" s="33"/>
      <c r="F55" s="34"/>
      <c r="G55" s="33"/>
      <c r="H55" s="33"/>
      <c r="I55" s="33"/>
      <c r="J55" s="33"/>
      <c r="K55" s="33"/>
      <c r="L55" s="33"/>
      <c r="M55" s="33"/>
      <c r="N55" s="33"/>
      <c r="O55" s="33"/>
      <c r="P55" s="33"/>
      <c r="Q55" s="33"/>
      <c r="R55" s="33"/>
      <c r="S55" s="33"/>
      <c r="T55" s="33"/>
      <c r="U55" s="33"/>
      <c r="V55" s="33"/>
      <c r="W55" s="33"/>
      <c r="X55" s="33"/>
      <c r="Y55" s="33"/>
    </row>
    <row r="56" spans="1:25" x14ac:dyDescent="0.25">
      <c r="A56" s="14"/>
      <c r="B56" s="446"/>
      <c r="C56" s="34"/>
      <c r="D56" s="32"/>
      <c r="E56" s="33"/>
      <c r="F56" s="34"/>
      <c r="G56" s="33"/>
      <c r="H56" s="33"/>
      <c r="I56" s="33"/>
      <c r="J56" s="33"/>
      <c r="K56" s="33"/>
      <c r="L56" s="33"/>
      <c r="M56" s="33"/>
      <c r="N56" s="33"/>
      <c r="O56" s="33"/>
      <c r="P56" s="33"/>
      <c r="Q56" s="33"/>
      <c r="R56" s="33"/>
      <c r="S56" s="33"/>
      <c r="T56" s="33"/>
      <c r="U56" s="33"/>
      <c r="V56" s="33"/>
      <c r="W56" s="33"/>
      <c r="X56" s="33"/>
      <c r="Y56" s="33"/>
    </row>
    <row r="57" spans="1:25" x14ac:dyDescent="0.25">
      <c r="A57" s="14"/>
      <c r="B57" s="446"/>
      <c r="C57" s="34"/>
      <c r="D57" s="32"/>
      <c r="E57" s="33"/>
      <c r="F57" s="34"/>
      <c r="G57" s="33"/>
      <c r="H57" s="33"/>
      <c r="I57" s="33"/>
      <c r="J57" s="33"/>
      <c r="K57" s="33"/>
      <c r="L57" s="33"/>
      <c r="M57" s="33"/>
      <c r="N57" s="33"/>
      <c r="O57" s="33"/>
      <c r="P57" s="33"/>
      <c r="Q57" s="33"/>
      <c r="R57" s="33"/>
      <c r="S57" s="33"/>
      <c r="T57" s="33"/>
      <c r="U57" s="33"/>
      <c r="V57" s="33"/>
      <c r="W57" s="33"/>
      <c r="X57" s="33"/>
      <c r="Y57" s="33"/>
    </row>
    <row r="58" spans="1:25" x14ac:dyDescent="0.25">
      <c r="A58" s="14"/>
      <c r="B58" s="446"/>
      <c r="C58" s="34"/>
      <c r="D58" s="32"/>
      <c r="E58" s="33"/>
      <c r="F58" s="34"/>
      <c r="G58" s="33"/>
      <c r="H58" s="33"/>
      <c r="I58" s="33"/>
      <c r="J58" s="33"/>
      <c r="K58" s="33"/>
      <c r="L58" s="33"/>
      <c r="M58" s="33"/>
      <c r="N58" s="33"/>
      <c r="O58" s="33"/>
      <c r="P58" s="33"/>
      <c r="Q58" s="33"/>
      <c r="R58" s="33"/>
      <c r="S58" s="33"/>
      <c r="T58" s="33"/>
      <c r="U58" s="33"/>
      <c r="V58" s="33"/>
      <c r="W58" s="33"/>
      <c r="X58" s="33"/>
      <c r="Y58" s="33"/>
    </row>
    <row r="59" spans="1:25" x14ac:dyDescent="0.25">
      <c r="A59" s="14"/>
      <c r="B59" s="446"/>
      <c r="C59" s="34"/>
      <c r="D59" s="32"/>
      <c r="E59" s="33"/>
      <c r="F59" s="34"/>
      <c r="G59" s="33"/>
      <c r="H59" s="33"/>
      <c r="I59" s="33"/>
      <c r="J59" s="33"/>
      <c r="K59" s="33"/>
      <c r="L59" s="33"/>
      <c r="M59" s="33"/>
      <c r="N59" s="33"/>
      <c r="O59" s="33"/>
      <c r="P59" s="33"/>
      <c r="Q59" s="33"/>
      <c r="R59" s="33"/>
      <c r="S59" s="33"/>
      <c r="T59" s="33"/>
      <c r="U59" s="33"/>
      <c r="V59" s="33"/>
      <c r="W59" s="33"/>
      <c r="X59" s="33"/>
      <c r="Y59" s="33"/>
    </row>
    <row r="60" spans="1:25" x14ac:dyDescent="0.25">
      <c r="A60" s="14"/>
      <c r="B60" s="446"/>
      <c r="C60" s="34"/>
      <c r="D60" s="32"/>
      <c r="E60" s="33"/>
      <c r="F60" s="34"/>
      <c r="G60" s="33"/>
      <c r="H60" s="33"/>
      <c r="I60" s="33"/>
      <c r="J60" s="33"/>
      <c r="K60" s="33"/>
      <c r="L60" s="33"/>
      <c r="M60" s="33"/>
      <c r="N60" s="33"/>
      <c r="O60" s="33"/>
      <c r="P60" s="33"/>
      <c r="Q60" s="33"/>
      <c r="R60" s="33"/>
      <c r="S60" s="33"/>
      <c r="T60" s="33"/>
      <c r="U60" s="33"/>
      <c r="V60" s="33"/>
      <c r="W60" s="33"/>
      <c r="X60" s="33"/>
      <c r="Y60" s="33"/>
    </row>
    <row r="61" spans="1:25" x14ac:dyDescent="0.25">
      <c r="A61" s="14"/>
      <c r="B61" s="446"/>
      <c r="C61" s="34"/>
      <c r="D61" s="32"/>
      <c r="E61" s="33"/>
      <c r="F61" s="34"/>
      <c r="G61" s="33"/>
      <c r="H61" s="33"/>
      <c r="I61" s="33"/>
      <c r="J61" s="33"/>
      <c r="K61" s="33"/>
      <c r="L61" s="33"/>
      <c r="M61" s="33"/>
      <c r="N61" s="33"/>
      <c r="O61" s="33"/>
      <c r="P61" s="33"/>
      <c r="Q61" s="33"/>
      <c r="R61" s="33"/>
      <c r="S61" s="33"/>
      <c r="T61" s="33"/>
      <c r="U61" s="33"/>
      <c r="V61" s="33"/>
      <c r="W61" s="33"/>
      <c r="X61" s="33"/>
      <c r="Y61" s="33"/>
    </row>
    <row r="62" spans="1:25" x14ac:dyDescent="0.25">
      <c r="A62" s="14"/>
      <c r="B62" s="446"/>
      <c r="C62" s="34"/>
      <c r="D62" s="32"/>
      <c r="E62" s="33"/>
      <c r="F62" s="34"/>
      <c r="G62" s="33"/>
      <c r="H62" s="33"/>
      <c r="I62" s="33"/>
      <c r="J62" s="33"/>
      <c r="K62" s="33"/>
      <c r="L62" s="33"/>
      <c r="M62" s="33"/>
      <c r="N62" s="33"/>
      <c r="O62" s="33"/>
      <c r="P62" s="33"/>
      <c r="Q62" s="33"/>
      <c r="R62" s="33"/>
      <c r="S62" s="33"/>
      <c r="T62" s="33"/>
      <c r="U62" s="33"/>
      <c r="V62" s="33"/>
      <c r="W62" s="33"/>
      <c r="X62" s="33"/>
      <c r="Y62" s="33"/>
    </row>
    <row r="63" spans="1:25" x14ac:dyDescent="0.25">
      <c r="A63" s="14"/>
      <c r="B63" s="446"/>
      <c r="C63" s="34"/>
      <c r="D63" s="32"/>
      <c r="E63" s="33"/>
      <c r="F63" s="34"/>
      <c r="G63" s="33"/>
      <c r="H63" s="33"/>
      <c r="I63" s="33"/>
      <c r="J63" s="33"/>
      <c r="K63" s="33"/>
      <c r="L63" s="33"/>
      <c r="M63" s="33"/>
      <c r="N63" s="33"/>
      <c r="O63" s="33"/>
      <c r="P63" s="33"/>
      <c r="Q63" s="33"/>
      <c r="R63" s="33"/>
      <c r="S63" s="33"/>
      <c r="T63" s="33"/>
      <c r="U63" s="33"/>
      <c r="V63" s="33"/>
      <c r="W63" s="33"/>
      <c r="X63" s="33"/>
      <c r="Y63" s="33"/>
    </row>
    <row r="64" spans="1:25" x14ac:dyDescent="0.25">
      <c r="A64" s="14"/>
      <c r="B64" s="446"/>
      <c r="C64" s="34"/>
      <c r="D64" s="32"/>
      <c r="E64" s="33"/>
      <c r="F64" s="34"/>
      <c r="G64" s="33"/>
      <c r="H64" s="33"/>
      <c r="I64" s="33"/>
      <c r="J64" s="33"/>
      <c r="K64" s="33"/>
      <c r="L64" s="33"/>
      <c r="M64" s="33"/>
      <c r="N64" s="33"/>
      <c r="O64" s="33"/>
      <c r="P64" s="33"/>
      <c r="Q64" s="33"/>
      <c r="R64" s="33"/>
      <c r="S64" s="33"/>
      <c r="T64" s="33"/>
      <c r="U64" s="33"/>
      <c r="V64" s="33"/>
      <c r="W64" s="33"/>
      <c r="X64" s="33"/>
      <c r="Y64" s="33"/>
    </row>
    <row r="65" spans="1:25" x14ac:dyDescent="0.25">
      <c r="A65" s="14"/>
      <c r="B65" s="446"/>
      <c r="C65" s="34"/>
      <c r="D65" s="32"/>
      <c r="E65" s="33"/>
      <c r="F65" s="34"/>
      <c r="G65" s="33"/>
      <c r="H65" s="33"/>
      <c r="I65" s="33"/>
      <c r="J65" s="33"/>
      <c r="K65" s="33"/>
      <c r="L65" s="33"/>
      <c r="M65" s="33"/>
      <c r="N65" s="33"/>
      <c r="O65" s="33"/>
      <c r="P65" s="33"/>
      <c r="Q65" s="33"/>
      <c r="R65" s="33"/>
      <c r="S65" s="33"/>
      <c r="T65" s="33"/>
      <c r="U65" s="33"/>
      <c r="V65" s="33"/>
      <c r="W65" s="33"/>
      <c r="X65" s="33"/>
      <c r="Y65" s="33"/>
    </row>
    <row r="66" spans="1:25" x14ac:dyDescent="0.25">
      <c r="A66" s="14"/>
      <c r="B66" s="446"/>
      <c r="C66" s="34"/>
      <c r="D66" s="32"/>
      <c r="E66" s="33"/>
      <c r="F66" s="34"/>
      <c r="G66" s="33"/>
      <c r="H66" s="33"/>
      <c r="I66" s="33"/>
      <c r="J66" s="33"/>
      <c r="K66" s="33"/>
      <c r="L66" s="33"/>
      <c r="M66" s="33"/>
      <c r="N66" s="33"/>
      <c r="O66" s="33"/>
      <c r="P66" s="33"/>
      <c r="Q66" s="33"/>
      <c r="R66" s="33"/>
      <c r="S66" s="33"/>
      <c r="T66" s="33"/>
      <c r="U66" s="33"/>
      <c r="V66" s="33"/>
      <c r="W66" s="33"/>
      <c r="X66" s="33"/>
      <c r="Y66" s="33"/>
    </row>
    <row r="67" spans="1:25" x14ac:dyDescent="0.25">
      <c r="A67" s="14"/>
      <c r="B67" s="446"/>
      <c r="C67" s="34"/>
      <c r="D67" s="32"/>
      <c r="E67" s="33"/>
      <c r="F67" s="34"/>
      <c r="G67" s="33"/>
      <c r="H67" s="33"/>
      <c r="I67" s="33"/>
      <c r="J67" s="33"/>
      <c r="K67" s="33"/>
      <c r="L67" s="33"/>
      <c r="M67" s="33"/>
      <c r="N67" s="33"/>
      <c r="O67" s="33"/>
      <c r="P67" s="33"/>
      <c r="Q67" s="33"/>
      <c r="R67" s="33"/>
      <c r="S67" s="33"/>
      <c r="T67" s="33"/>
      <c r="U67" s="33"/>
      <c r="V67" s="33"/>
      <c r="W67" s="33"/>
      <c r="X67" s="33"/>
      <c r="Y67" s="33"/>
    </row>
    <row r="68" spans="1:25" x14ac:dyDescent="0.25">
      <c r="A68" s="14"/>
      <c r="B68" s="446"/>
      <c r="C68" s="34"/>
      <c r="D68" s="32"/>
      <c r="E68" s="33"/>
      <c r="F68" s="34"/>
      <c r="G68" s="33"/>
      <c r="H68" s="33"/>
      <c r="I68" s="33"/>
      <c r="J68" s="33"/>
      <c r="K68" s="33"/>
      <c r="L68" s="33"/>
      <c r="M68" s="33"/>
      <c r="N68" s="33"/>
      <c r="O68" s="33"/>
      <c r="P68" s="33"/>
      <c r="Q68" s="33"/>
      <c r="R68" s="33"/>
      <c r="S68" s="33"/>
      <c r="T68" s="33"/>
      <c r="U68" s="33"/>
      <c r="V68" s="33"/>
      <c r="W68" s="33"/>
      <c r="X68" s="33"/>
      <c r="Y68" s="33"/>
    </row>
    <row r="69" spans="1:25" x14ac:dyDescent="0.25">
      <c r="A69" s="14"/>
      <c r="B69" s="446"/>
      <c r="C69" s="34"/>
      <c r="D69" s="32"/>
      <c r="E69" s="33"/>
      <c r="F69" s="34"/>
      <c r="G69" s="33"/>
      <c r="H69" s="33"/>
      <c r="I69" s="33"/>
      <c r="J69" s="33"/>
      <c r="K69" s="33"/>
      <c r="L69" s="33"/>
      <c r="M69" s="33"/>
      <c r="N69" s="33"/>
      <c r="O69" s="33"/>
      <c r="P69" s="33"/>
      <c r="Q69" s="33"/>
      <c r="R69" s="33"/>
      <c r="S69" s="33"/>
      <c r="T69" s="33"/>
      <c r="U69" s="33"/>
      <c r="V69" s="33"/>
      <c r="W69" s="33"/>
      <c r="X69" s="33"/>
      <c r="Y69" s="33"/>
    </row>
    <row r="70" spans="1:25" x14ac:dyDescent="0.25">
      <c r="A70" s="14"/>
      <c r="B70" s="446"/>
      <c r="C70" s="34"/>
      <c r="D70" s="32"/>
      <c r="E70" s="33"/>
      <c r="F70" s="34"/>
      <c r="G70" s="33"/>
      <c r="H70" s="33"/>
      <c r="I70" s="33"/>
      <c r="J70" s="33"/>
      <c r="K70" s="33"/>
      <c r="L70" s="33"/>
      <c r="M70" s="33"/>
      <c r="N70" s="33"/>
      <c r="O70" s="33"/>
      <c r="P70" s="33"/>
      <c r="Q70" s="33"/>
      <c r="R70" s="33"/>
      <c r="S70" s="33"/>
      <c r="T70" s="33"/>
      <c r="U70" s="33"/>
      <c r="V70" s="33"/>
      <c r="W70" s="33"/>
      <c r="X70" s="33"/>
      <c r="Y70" s="33"/>
    </row>
    <row r="71" spans="1:25" x14ac:dyDescent="0.25">
      <c r="A71" s="14"/>
      <c r="B71" s="446"/>
      <c r="C71" s="34"/>
      <c r="D71" s="32"/>
      <c r="E71" s="33"/>
      <c r="F71" s="34"/>
      <c r="G71" s="33"/>
      <c r="H71" s="33"/>
      <c r="I71" s="33"/>
      <c r="J71" s="33"/>
      <c r="K71" s="33"/>
      <c r="L71" s="33"/>
      <c r="M71" s="33"/>
      <c r="N71" s="33"/>
      <c r="O71" s="33"/>
      <c r="P71" s="33"/>
      <c r="Q71" s="33"/>
      <c r="R71" s="33"/>
      <c r="S71" s="33"/>
      <c r="T71" s="33"/>
      <c r="U71" s="33"/>
      <c r="V71" s="33"/>
      <c r="W71" s="33"/>
      <c r="X71" s="33"/>
      <c r="Y71" s="33"/>
    </row>
    <row r="72" spans="1:25" x14ac:dyDescent="0.25">
      <c r="A72" s="14"/>
      <c r="B72" s="446"/>
      <c r="C72" s="34"/>
      <c r="D72" s="32"/>
      <c r="E72" s="33"/>
      <c r="F72" s="34"/>
      <c r="G72" s="33"/>
      <c r="H72" s="33"/>
      <c r="I72" s="33"/>
      <c r="J72" s="33"/>
      <c r="K72" s="33"/>
      <c r="L72" s="33"/>
      <c r="M72" s="33"/>
      <c r="N72" s="33"/>
      <c r="O72" s="33"/>
      <c r="P72" s="33"/>
      <c r="Q72" s="33"/>
      <c r="R72" s="33"/>
      <c r="S72" s="33"/>
      <c r="T72" s="33"/>
      <c r="U72" s="33"/>
      <c r="V72" s="33"/>
      <c r="W72" s="33"/>
      <c r="X72" s="33"/>
      <c r="Y72" s="33"/>
    </row>
    <row r="73" spans="1:25" x14ac:dyDescent="0.25">
      <c r="A73" s="14"/>
      <c r="B73" s="446"/>
      <c r="C73" s="34"/>
      <c r="D73" s="32"/>
      <c r="E73" s="33"/>
      <c r="F73" s="34"/>
      <c r="G73" s="33"/>
      <c r="H73" s="33"/>
      <c r="I73" s="33"/>
      <c r="J73" s="33"/>
      <c r="K73" s="33"/>
      <c r="L73" s="33"/>
      <c r="M73" s="33"/>
      <c r="N73" s="33"/>
      <c r="O73" s="33"/>
      <c r="P73" s="33"/>
      <c r="Q73" s="33"/>
      <c r="R73" s="33"/>
      <c r="S73" s="33"/>
      <c r="T73" s="33"/>
      <c r="U73" s="33"/>
      <c r="V73" s="33"/>
      <c r="W73" s="33"/>
      <c r="X73" s="33"/>
      <c r="Y73" s="33"/>
    </row>
    <row r="74" spans="1:25" x14ac:dyDescent="0.25">
      <c r="A74" s="14"/>
      <c r="B74" s="446"/>
      <c r="C74" s="34"/>
      <c r="D74" s="32"/>
      <c r="E74" s="33"/>
      <c r="F74" s="34"/>
      <c r="G74" s="33"/>
      <c r="H74" s="33"/>
      <c r="I74" s="33"/>
      <c r="J74" s="33"/>
      <c r="K74" s="33"/>
      <c r="L74" s="33"/>
      <c r="M74" s="33"/>
      <c r="N74" s="33"/>
      <c r="O74" s="33"/>
      <c r="P74" s="33"/>
      <c r="Q74" s="33"/>
      <c r="R74" s="33"/>
      <c r="S74" s="33"/>
      <c r="T74" s="33"/>
      <c r="U74" s="33"/>
      <c r="V74" s="33"/>
      <c r="W74" s="33"/>
      <c r="X74" s="33"/>
      <c r="Y74" s="33"/>
    </row>
    <row r="75" spans="1:25" x14ac:dyDescent="0.25">
      <c r="A75" s="14"/>
      <c r="B75" s="446"/>
      <c r="C75" s="34"/>
      <c r="D75" s="32"/>
      <c r="E75" s="33"/>
      <c r="F75" s="34"/>
      <c r="G75" s="33"/>
      <c r="H75" s="33"/>
      <c r="I75" s="33"/>
      <c r="J75" s="33"/>
      <c r="K75" s="33"/>
      <c r="L75" s="33"/>
      <c r="M75" s="33"/>
      <c r="N75" s="33"/>
      <c r="O75" s="33"/>
      <c r="P75" s="33"/>
      <c r="Q75" s="33"/>
      <c r="R75" s="33"/>
      <c r="S75" s="33"/>
      <c r="T75" s="33"/>
      <c r="U75" s="33"/>
      <c r="V75" s="33"/>
      <c r="W75" s="33"/>
      <c r="X75" s="33"/>
      <c r="Y75" s="33"/>
    </row>
    <row r="76" spans="1:25" x14ac:dyDescent="0.25">
      <c r="A76" s="14"/>
      <c r="B76" s="446"/>
      <c r="C76" s="34"/>
      <c r="D76" s="32"/>
      <c r="E76" s="33"/>
      <c r="F76" s="34"/>
      <c r="G76" s="33"/>
      <c r="H76" s="33"/>
      <c r="I76" s="33"/>
      <c r="J76" s="33"/>
      <c r="K76" s="33"/>
      <c r="L76" s="33"/>
      <c r="M76" s="33"/>
      <c r="N76" s="33"/>
      <c r="O76" s="33"/>
      <c r="P76" s="33"/>
      <c r="Q76" s="33"/>
      <c r="R76" s="33"/>
      <c r="S76" s="33"/>
      <c r="T76" s="33"/>
      <c r="U76" s="33"/>
      <c r="V76" s="33"/>
      <c r="W76" s="33"/>
      <c r="X76" s="33"/>
      <c r="Y76" s="33"/>
    </row>
    <row r="77" spans="1:25" x14ac:dyDescent="0.25">
      <c r="A77" s="14"/>
      <c r="B77" s="446"/>
      <c r="C77" s="34"/>
      <c r="D77" s="32"/>
      <c r="E77" s="33"/>
      <c r="F77" s="34"/>
      <c r="G77" s="33"/>
      <c r="H77" s="33"/>
      <c r="I77" s="33"/>
      <c r="J77" s="33"/>
      <c r="K77" s="33"/>
      <c r="L77" s="33"/>
      <c r="M77" s="33"/>
      <c r="N77" s="33"/>
      <c r="O77" s="33"/>
      <c r="P77" s="33"/>
      <c r="Q77" s="33"/>
      <c r="R77" s="33"/>
      <c r="S77" s="33"/>
      <c r="T77" s="33"/>
      <c r="U77" s="33"/>
      <c r="V77" s="33"/>
      <c r="W77" s="33"/>
      <c r="X77" s="33"/>
      <c r="Y77" s="33"/>
    </row>
    <row r="78" spans="1:25" x14ac:dyDescent="0.25">
      <c r="A78" s="14"/>
      <c r="B78" s="446"/>
      <c r="C78" s="34"/>
      <c r="D78" s="32"/>
      <c r="E78" s="33"/>
      <c r="F78" s="34"/>
      <c r="G78" s="33"/>
      <c r="H78" s="33"/>
      <c r="I78" s="33"/>
      <c r="J78" s="33"/>
      <c r="K78" s="33"/>
      <c r="L78" s="33"/>
      <c r="M78" s="33"/>
      <c r="N78" s="33"/>
      <c r="O78" s="33"/>
      <c r="P78" s="33"/>
      <c r="Q78" s="33"/>
      <c r="R78" s="33"/>
      <c r="S78" s="33"/>
      <c r="T78" s="33"/>
      <c r="U78" s="33"/>
      <c r="V78" s="33"/>
      <c r="W78" s="33"/>
      <c r="X78" s="33"/>
      <c r="Y78" s="33"/>
    </row>
    <row r="79" spans="1:25" x14ac:dyDescent="0.25">
      <c r="A79" s="14"/>
      <c r="B79" s="446"/>
      <c r="C79" s="34"/>
      <c r="D79" s="32"/>
      <c r="E79" s="33"/>
      <c r="F79" s="34"/>
      <c r="G79" s="33"/>
      <c r="H79" s="33"/>
      <c r="I79" s="33"/>
      <c r="J79" s="33"/>
      <c r="K79" s="33"/>
      <c r="L79" s="33"/>
      <c r="M79" s="33"/>
      <c r="N79" s="33"/>
      <c r="O79" s="33"/>
      <c r="P79" s="33"/>
      <c r="Q79" s="33"/>
      <c r="R79" s="33"/>
      <c r="S79" s="33"/>
      <c r="T79" s="33"/>
      <c r="U79" s="33"/>
      <c r="V79" s="33"/>
      <c r="W79" s="33"/>
      <c r="X79" s="33"/>
      <c r="Y79" s="33"/>
    </row>
    <row r="80" spans="1:25" x14ac:dyDescent="0.25">
      <c r="A80" s="14"/>
      <c r="B80" s="446"/>
      <c r="C80" s="34"/>
      <c r="D80" s="32"/>
      <c r="E80" s="33"/>
      <c r="F80" s="34"/>
      <c r="G80" s="33"/>
      <c r="H80" s="33"/>
      <c r="I80" s="33"/>
      <c r="J80" s="33"/>
      <c r="K80" s="33"/>
      <c r="L80" s="33"/>
      <c r="M80" s="33"/>
      <c r="N80" s="33"/>
      <c r="O80" s="33"/>
      <c r="P80" s="33"/>
      <c r="Q80" s="33"/>
      <c r="R80" s="33"/>
      <c r="S80" s="33"/>
      <c r="T80" s="33"/>
      <c r="U80" s="33"/>
      <c r="V80" s="33"/>
      <c r="W80" s="33"/>
      <c r="X80" s="33"/>
      <c r="Y80" s="33"/>
    </row>
    <row r="81" spans="1:25" x14ac:dyDescent="0.25">
      <c r="A81" s="14"/>
      <c r="B81" s="446"/>
      <c r="C81" s="34"/>
      <c r="D81" s="32"/>
      <c r="E81" s="33"/>
      <c r="F81" s="34"/>
      <c r="G81" s="33"/>
      <c r="H81" s="33"/>
      <c r="I81" s="33"/>
      <c r="J81" s="33"/>
      <c r="K81" s="33"/>
      <c r="L81" s="33"/>
      <c r="M81" s="33"/>
      <c r="N81" s="33"/>
      <c r="O81" s="33"/>
      <c r="P81" s="33"/>
      <c r="Q81" s="33"/>
      <c r="R81" s="33"/>
      <c r="S81" s="33"/>
      <c r="T81" s="33"/>
      <c r="U81" s="33"/>
      <c r="V81" s="33"/>
      <c r="W81" s="33"/>
      <c r="X81" s="33"/>
      <c r="Y81" s="33"/>
    </row>
    <row r="82" spans="1:25" x14ac:dyDescent="0.25">
      <c r="A82" s="14"/>
      <c r="B82" s="446"/>
      <c r="C82" s="34"/>
      <c r="D82" s="32"/>
      <c r="E82" s="33"/>
      <c r="F82" s="34"/>
      <c r="G82" s="33"/>
      <c r="H82" s="33"/>
      <c r="I82" s="33"/>
      <c r="J82" s="33"/>
      <c r="K82" s="33"/>
      <c r="L82" s="33"/>
      <c r="M82" s="33"/>
      <c r="N82" s="33"/>
      <c r="O82" s="33"/>
      <c r="P82" s="33"/>
      <c r="Q82" s="33"/>
      <c r="R82" s="33"/>
      <c r="S82" s="33"/>
      <c r="T82" s="33"/>
      <c r="U82" s="33"/>
      <c r="V82" s="33"/>
      <c r="W82" s="33"/>
      <c r="X82" s="33"/>
      <c r="Y82" s="33"/>
    </row>
    <row r="83" spans="1:25" x14ac:dyDescent="0.25">
      <c r="A83" s="14"/>
      <c r="B83" s="446"/>
      <c r="C83" s="34"/>
      <c r="D83" s="32"/>
      <c r="E83" s="33"/>
      <c r="F83" s="34"/>
      <c r="G83" s="33"/>
      <c r="H83" s="33"/>
      <c r="I83" s="33"/>
      <c r="J83" s="33"/>
      <c r="K83" s="33"/>
      <c r="L83" s="33"/>
      <c r="M83" s="33"/>
      <c r="N83" s="33"/>
      <c r="O83" s="33"/>
      <c r="P83" s="33"/>
      <c r="Q83" s="33"/>
      <c r="R83" s="33"/>
      <c r="S83" s="33"/>
      <c r="T83" s="33"/>
      <c r="U83" s="33"/>
      <c r="V83" s="33"/>
      <c r="W83" s="33"/>
      <c r="X83" s="33"/>
      <c r="Y83" s="33"/>
    </row>
    <row r="84" spans="1:25" x14ac:dyDescent="0.25">
      <c r="A84" s="14"/>
      <c r="B84" s="446"/>
      <c r="C84" s="34"/>
      <c r="D84" s="32"/>
      <c r="E84" s="33"/>
      <c r="F84" s="34"/>
      <c r="G84" s="33"/>
      <c r="H84" s="33"/>
      <c r="I84" s="33"/>
      <c r="J84" s="33"/>
      <c r="K84" s="33"/>
      <c r="L84" s="33"/>
      <c r="M84" s="33"/>
      <c r="N84" s="33"/>
      <c r="O84" s="33"/>
      <c r="P84" s="33"/>
      <c r="Q84" s="33"/>
      <c r="R84" s="33"/>
      <c r="S84" s="33"/>
      <c r="T84" s="33"/>
      <c r="U84" s="33"/>
      <c r="V84" s="33"/>
      <c r="W84" s="33"/>
      <c r="X84" s="33"/>
      <c r="Y84" s="33"/>
    </row>
    <row r="85" spans="1:25" x14ac:dyDescent="0.25">
      <c r="A85" s="14"/>
      <c r="B85" s="446"/>
      <c r="C85" s="34"/>
      <c r="D85" s="32"/>
      <c r="E85" s="33"/>
      <c r="F85" s="34"/>
      <c r="G85" s="33"/>
      <c r="H85" s="33"/>
      <c r="I85" s="33"/>
      <c r="J85" s="33"/>
      <c r="K85" s="33"/>
      <c r="L85" s="33"/>
      <c r="M85" s="33"/>
      <c r="N85" s="33"/>
      <c r="O85" s="33"/>
      <c r="P85" s="33"/>
      <c r="Q85" s="33"/>
      <c r="R85" s="33"/>
      <c r="S85" s="33"/>
      <c r="T85" s="33"/>
      <c r="U85" s="33"/>
      <c r="V85" s="33"/>
      <c r="W85" s="33"/>
      <c r="X85" s="33"/>
      <c r="Y85" s="33"/>
    </row>
    <row r="86" spans="1:25" x14ac:dyDescent="0.25">
      <c r="A86" s="14"/>
      <c r="B86" s="446"/>
      <c r="C86" s="34"/>
      <c r="D86" s="32"/>
      <c r="E86" s="33"/>
      <c r="F86" s="34"/>
      <c r="G86" s="33"/>
      <c r="H86" s="33"/>
      <c r="I86" s="33"/>
      <c r="J86" s="33"/>
      <c r="K86" s="33"/>
      <c r="L86" s="33"/>
      <c r="M86" s="33"/>
      <c r="N86" s="33"/>
      <c r="O86" s="33"/>
      <c r="P86" s="33"/>
      <c r="Q86" s="33"/>
      <c r="R86" s="33"/>
      <c r="S86" s="33"/>
      <c r="T86" s="33"/>
      <c r="U86" s="33"/>
      <c r="V86" s="33"/>
      <c r="W86" s="33"/>
      <c r="X86" s="33"/>
      <c r="Y86" s="33"/>
    </row>
    <row r="87" spans="1:25" x14ac:dyDescent="0.25">
      <c r="A87" s="14"/>
      <c r="B87" s="446"/>
      <c r="C87" s="34"/>
      <c r="D87" s="32"/>
      <c r="E87" s="33"/>
      <c r="F87" s="34"/>
      <c r="G87" s="33"/>
      <c r="H87" s="33"/>
      <c r="I87" s="33"/>
      <c r="J87" s="33"/>
      <c r="K87" s="33"/>
      <c r="L87" s="33"/>
      <c r="M87" s="33"/>
      <c r="N87" s="33"/>
      <c r="O87" s="33"/>
      <c r="P87" s="33"/>
      <c r="Q87" s="33"/>
      <c r="R87" s="33"/>
      <c r="S87" s="33"/>
      <c r="T87" s="33"/>
      <c r="U87" s="33"/>
      <c r="V87" s="33"/>
      <c r="W87" s="33"/>
      <c r="X87" s="33"/>
      <c r="Y87" s="33"/>
    </row>
    <row r="88" spans="1:25" x14ac:dyDescent="0.25">
      <c r="A88" s="14"/>
      <c r="B88" s="446"/>
      <c r="C88" s="34"/>
      <c r="D88" s="32"/>
      <c r="E88" s="33"/>
      <c r="F88" s="34"/>
      <c r="G88" s="33"/>
      <c r="H88" s="33"/>
      <c r="I88" s="33"/>
      <c r="J88" s="33"/>
      <c r="K88" s="33"/>
      <c r="L88" s="33"/>
      <c r="M88" s="33"/>
      <c r="N88" s="33"/>
      <c r="O88" s="33"/>
      <c r="P88" s="33"/>
      <c r="Q88" s="33"/>
      <c r="R88" s="33"/>
      <c r="S88" s="33"/>
      <c r="T88" s="33"/>
      <c r="U88" s="33"/>
      <c r="V88" s="33"/>
      <c r="W88" s="33"/>
      <c r="X88" s="33"/>
      <c r="Y88" s="33"/>
    </row>
    <row r="89" spans="1:25" x14ac:dyDescent="0.25">
      <c r="A89" s="14"/>
      <c r="B89" s="446"/>
      <c r="C89" s="34"/>
      <c r="D89" s="32"/>
      <c r="E89" s="33"/>
      <c r="F89" s="34"/>
      <c r="G89" s="33"/>
      <c r="H89" s="33"/>
      <c r="I89" s="33"/>
      <c r="J89" s="33"/>
      <c r="K89" s="33"/>
      <c r="L89" s="33"/>
      <c r="M89" s="33"/>
      <c r="N89" s="33"/>
      <c r="O89" s="33"/>
      <c r="P89" s="33"/>
      <c r="Q89" s="33"/>
      <c r="R89" s="33"/>
      <c r="S89" s="33"/>
      <c r="T89" s="33"/>
      <c r="U89" s="33"/>
      <c r="V89" s="33"/>
      <c r="W89" s="33"/>
      <c r="X89" s="33"/>
      <c r="Y89" s="33"/>
    </row>
    <row r="90" spans="1:25" x14ac:dyDescent="0.25">
      <c r="A90" s="14"/>
      <c r="B90" s="446"/>
      <c r="C90" s="34"/>
      <c r="D90" s="32"/>
      <c r="E90" s="33"/>
      <c r="F90" s="34"/>
      <c r="G90" s="33"/>
      <c r="H90" s="33"/>
      <c r="I90" s="33"/>
      <c r="J90" s="33"/>
      <c r="K90" s="33"/>
      <c r="L90" s="33"/>
      <c r="M90" s="33"/>
      <c r="N90" s="33"/>
      <c r="O90" s="33"/>
      <c r="P90" s="33"/>
      <c r="Q90" s="33"/>
      <c r="R90" s="33"/>
      <c r="S90" s="33"/>
      <c r="T90" s="33"/>
      <c r="U90" s="33"/>
      <c r="V90" s="33"/>
      <c r="W90" s="33"/>
      <c r="X90" s="33"/>
      <c r="Y90" s="33"/>
    </row>
    <row r="91" spans="1:25" x14ac:dyDescent="0.25">
      <c r="A91" s="14"/>
      <c r="B91" s="446"/>
      <c r="C91" s="34"/>
      <c r="D91" s="32"/>
      <c r="E91" s="33"/>
      <c r="F91" s="34"/>
      <c r="G91" s="33"/>
      <c r="H91" s="33"/>
      <c r="I91" s="33"/>
      <c r="J91" s="33"/>
      <c r="K91" s="33"/>
      <c r="L91" s="33"/>
      <c r="M91" s="33"/>
      <c r="N91" s="33"/>
      <c r="O91" s="33"/>
      <c r="P91" s="33"/>
      <c r="Q91" s="33"/>
      <c r="R91" s="33"/>
      <c r="S91" s="33"/>
      <c r="T91" s="33"/>
      <c r="U91" s="33"/>
      <c r="V91" s="33"/>
      <c r="W91" s="33"/>
      <c r="X91" s="33"/>
      <c r="Y91" s="33"/>
    </row>
    <row r="92" spans="1:25" x14ac:dyDescent="0.25">
      <c r="A92" s="14"/>
      <c r="B92" s="446"/>
      <c r="C92" s="34"/>
      <c r="D92" s="32"/>
      <c r="E92" s="33"/>
      <c r="F92" s="34"/>
      <c r="G92" s="33"/>
      <c r="H92" s="33"/>
      <c r="I92" s="33"/>
      <c r="J92" s="33"/>
      <c r="K92" s="33"/>
      <c r="L92" s="33"/>
      <c r="M92" s="33"/>
      <c r="N92" s="33"/>
      <c r="O92" s="33"/>
      <c r="P92" s="33"/>
      <c r="Q92" s="33"/>
      <c r="R92" s="33"/>
      <c r="S92" s="33"/>
      <c r="T92" s="33"/>
      <c r="U92" s="33"/>
      <c r="V92" s="33"/>
      <c r="W92" s="33"/>
      <c r="X92" s="33"/>
      <c r="Y92" s="33"/>
    </row>
    <row r="93" spans="1:25" x14ac:dyDescent="0.25">
      <c r="A93" s="14"/>
      <c r="B93" s="446"/>
      <c r="C93" s="34"/>
      <c r="D93" s="32"/>
      <c r="E93" s="33"/>
      <c r="F93" s="34"/>
      <c r="G93" s="33"/>
      <c r="H93" s="33"/>
      <c r="I93" s="33"/>
      <c r="J93" s="33"/>
      <c r="K93" s="33"/>
      <c r="L93" s="33"/>
      <c r="M93" s="33"/>
      <c r="N93" s="33"/>
      <c r="O93" s="33"/>
      <c r="P93" s="33"/>
      <c r="Q93" s="33"/>
      <c r="R93" s="33"/>
      <c r="S93" s="33"/>
      <c r="T93" s="33"/>
      <c r="U93" s="33"/>
      <c r="V93" s="33"/>
      <c r="W93" s="33"/>
      <c r="X93" s="33"/>
      <c r="Y93" s="33"/>
    </row>
    <row r="94" spans="1:25" x14ac:dyDescent="0.25">
      <c r="A94" s="14"/>
      <c r="B94" s="446"/>
      <c r="C94" s="34"/>
      <c r="D94" s="32"/>
      <c r="E94" s="33"/>
      <c r="F94" s="34"/>
      <c r="G94" s="33"/>
      <c r="H94" s="33"/>
      <c r="I94" s="33"/>
      <c r="J94" s="33"/>
      <c r="K94" s="33"/>
      <c r="L94" s="33"/>
      <c r="M94" s="33"/>
      <c r="N94" s="33"/>
      <c r="O94" s="33"/>
      <c r="P94" s="33"/>
      <c r="Q94" s="33"/>
      <c r="R94" s="33"/>
      <c r="S94" s="33"/>
      <c r="T94" s="33"/>
      <c r="U94" s="33"/>
      <c r="V94" s="33"/>
      <c r="W94" s="33"/>
      <c r="X94" s="33"/>
      <c r="Y94" s="33"/>
    </row>
    <row r="95" spans="1:25" x14ac:dyDescent="0.25">
      <c r="A95" s="14"/>
      <c r="B95" s="446"/>
      <c r="C95" s="34"/>
      <c r="D95" s="32"/>
      <c r="E95" s="33"/>
      <c r="F95" s="34"/>
      <c r="G95" s="33"/>
      <c r="H95" s="33"/>
      <c r="I95" s="33"/>
      <c r="J95" s="33"/>
      <c r="K95" s="33"/>
      <c r="L95" s="33"/>
      <c r="M95" s="33"/>
      <c r="N95" s="33"/>
      <c r="O95" s="33"/>
      <c r="P95" s="33"/>
      <c r="Q95" s="33"/>
      <c r="R95" s="33"/>
      <c r="S95" s="33"/>
      <c r="T95" s="33"/>
      <c r="U95" s="33"/>
      <c r="V95" s="33"/>
      <c r="W95" s="33"/>
      <c r="X95" s="33"/>
      <c r="Y95" s="33"/>
    </row>
    <row r="96" spans="1:25" x14ac:dyDescent="0.25">
      <c r="A96" s="14"/>
      <c r="B96" s="446"/>
      <c r="C96" s="34"/>
      <c r="D96" s="32"/>
      <c r="E96" s="33"/>
      <c r="F96" s="34"/>
      <c r="G96" s="33"/>
      <c r="H96" s="33"/>
      <c r="I96" s="33"/>
      <c r="J96" s="33"/>
      <c r="K96" s="33"/>
      <c r="L96" s="33"/>
      <c r="M96" s="33"/>
      <c r="N96" s="33"/>
      <c r="O96" s="33"/>
      <c r="P96" s="33"/>
      <c r="Q96" s="33"/>
      <c r="R96" s="33"/>
      <c r="S96" s="33"/>
      <c r="T96" s="33"/>
      <c r="U96" s="33"/>
      <c r="V96" s="33"/>
      <c r="W96" s="33"/>
      <c r="X96" s="33"/>
      <c r="Y96" s="33"/>
    </row>
    <row r="97" spans="1:25" x14ac:dyDescent="0.25">
      <c r="A97" s="14"/>
      <c r="B97" s="446"/>
      <c r="C97" s="34"/>
      <c r="D97" s="32"/>
      <c r="E97" s="33"/>
      <c r="F97" s="34"/>
      <c r="G97" s="33"/>
      <c r="H97" s="33"/>
      <c r="I97" s="33"/>
      <c r="J97" s="33"/>
      <c r="K97" s="33"/>
      <c r="L97" s="33"/>
      <c r="M97" s="33"/>
      <c r="N97" s="33"/>
      <c r="O97" s="33"/>
      <c r="P97" s="33"/>
      <c r="Q97" s="33"/>
      <c r="R97" s="33"/>
      <c r="S97" s="33"/>
      <c r="T97" s="33"/>
      <c r="U97" s="33"/>
      <c r="V97" s="33"/>
      <c r="W97" s="33"/>
      <c r="X97" s="33"/>
      <c r="Y97" s="33"/>
    </row>
    <row r="98" spans="1:25" x14ac:dyDescent="0.25">
      <c r="A98" s="14"/>
      <c r="B98" s="446"/>
      <c r="C98" s="34"/>
      <c r="D98" s="32"/>
      <c r="E98" s="33"/>
      <c r="F98" s="34"/>
      <c r="G98" s="33"/>
      <c r="H98" s="33"/>
      <c r="I98" s="33"/>
      <c r="J98" s="33"/>
      <c r="K98" s="33"/>
      <c r="L98" s="33"/>
      <c r="M98" s="33"/>
      <c r="N98" s="33"/>
      <c r="O98" s="33"/>
      <c r="P98" s="33"/>
      <c r="Q98" s="33"/>
      <c r="R98" s="33"/>
      <c r="S98" s="33"/>
      <c r="T98" s="33"/>
      <c r="U98" s="33"/>
      <c r="V98" s="33"/>
      <c r="W98" s="33"/>
      <c r="X98" s="33"/>
      <c r="Y98" s="33"/>
    </row>
    <row r="99" spans="1:25" x14ac:dyDescent="0.25">
      <c r="A99" s="14"/>
      <c r="B99" s="446"/>
      <c r="C99" s="34"/>
      <c r="D99" s="32"/>
      <c r="E99" s="33"/>
      <c r="F99" s="34"/>
      <c r="G99" s="33"/>
      <c r="H99" s="33"/>
      <c r="I99" s="33"/>
      <c r="J99" s="33"/>
      <c r="K99" s="33"/>
      <c r="L99" s="33"/>
      <c r="M99" s="33"/>
      <c r="N99" s="33"/>
      <c r="O99" s="33"/>
      <c r="P99" s="33"/>
      <c r="Q99" s="33"/>
      <c r="R99" s="33"/>
      <c r="S99" s="33"/>
      <c r="T99" s="33"/>
      <c r="U99" s="33"/>
      <c r="V99" s="33"/>
      <c r="W99" s="33"/>
      <c r="X99" s="33"/>
      <c r="Y99" s="33"/>
    </row>
    <row r="100" spans="1:25" x14ac:dyDescent="0.25">
      <c r="A100" s="14"/>
      <c r="B100" s="446"/>
      <c r="C100" s="34"/>
      <c r="D100" s="32"/>
      <c r="E100" s="33"/>
      <c r="F100" s="34"/>
      <c r="G100" s="33"/>
      <c r="H100" s="33"/>
      <c r="I100" s="33"/>
      <c r="J100" s="33"/>
      <c r="K100" s="33"/>
      <c r="L100" s="33"/>
      <c r="M100" s="33"/>
      <c r="N100" s="33"/>
      <c r="O100" s="33"/>
      <c r="P100" s="33"/>
      <c r="Q100" s="33"/>
      <c r="R100" s="33"/>
      <c r="S100" s="33"/>
      <c r="T100" s="33"/>
      <c r="U100" s="33"/>
      <c r="V100" s="33"/>
      <c r="W100" s="33"/>
      <c r="X100" s="33"/>
      <c r="Y100" s="33"/>
    </row>
  </sheetData>
  <sheetProtection formatCells="0" formatColumns="0" formatRows="0" insertColumns="0" insertRows="0" deleteColumns="0" deleteRows="0"/>
  <dataConsolidate/>
  <mergeCells count="16">
    <mergeCell ref="B29:B30"/>
    <mergeCell ref="B27:B28"/>
    <mergeCell ref="B24:B25"/>
    <mergeCell ref="B22:B23"/>
    <mergeCell ref="B19:B21"/>
    <mergeCell ref="B1:H1"/>
    <mergeCell ref="C17:C18"/>
    <mergeCell ref="B6:B7"/>
    <mergeCell ref="B10:B11"/>
    <mergeCell ref="B15:B18"/>
    <mergeCell ref="D17:D18"/>
    <mergeCell ref="E17:E18"/>
    <mergeCell ref="F17:F18"/>
    <mergeCell ref="B12:B14"/>
    <mergeCell ref="H17:H18"/>
    <mergeCell ref="B3:H3"/>
  </mergeCells>
  <pageMargins left="0.25" right="0.25" top="0.75" bottom="0.75" header="0.3" footer="0.3"/>
  <pageSetup scale="57" fitToHeight="0" orientation="landscape" r:id="rId1"/>
  <headerFooter>
    <oddFooter>&amp;C&amp;"Century Gothic,Regular"&amp;8Page &amp;P of &amp;N</oddFooter>
  </headerFooter>
  <rowBreaks count="2" manualBreakCount="2">
    <brk id="14" min="1" max="7" man="1"/>
    <brk id="18" min="1" max="7" man="1"/>
  </rowBreaks>
  <colBreaks count="1" manualBreakCount="1">
    <brk id="6" max="3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79083-ED3E-453C-82B8-8920B4FD063F}">
  <sheetPr codeName="Sheet18">
    <tabColor rgb="FFB2956D"/>
    <pageSetUpPr fitToPage="1"/>
  </sheetPr>
  <dimension ref="A1:Y221"/>
  <sheetViews>
    <sheetView zoomScaleNormal="100" zoomScaleSheetLayoutView="85" workbookViewId="0">
      <pane xSplit="4" ySplit="5" topLeftCell="F51" activePane="bottomRight" state="frozen"/>
      <selection activeCell="I28" sqref="I28"/>
      <selection pane="topRight" activeCell="I28" sqref="I28"/>
      <selection pane="bottomLeft" activeCell="I28" sqref="I28"/>
      <selection pane="bottomRight" activeCell="F51" sqref="F51"/>
    </sheetView>
  </sheetViews>
  <sheetFormatPr defaultColWidth="9.109375" defaultRowHeight="10.8" x14ac:dyDescent="0.25"/>
  <cols>
    <col min="1" max="1" width="9.109375" style="54"/>
    <col min="2" max="2" width="26.33203125" style="17" customWidth="1"/>
    <col min="3" max="3" width="39.44140625" style="19" bestFit="1" customWidth="1"/>
    <col min="4" max="4" width="12.44140625" style="18" bestFit="1" customWidth="1"/>
    <col min="5" max="5" width="46.6640625" style="15" customWidth="1"/>
    <col min="6" max="6" width="79.33203125" style="17" customWidth="1"/>
    <col min="7" max="7" width="41.109375" style="17" bestFit="1" customWidth="1"/>
    <col min="8" max="16384" width="9.109375" style="475"/>
  </cols>
  <sheetData>
    <row r="1" spans="1:25" ht="14.4" x14ac:dyDescent="0.3">
      <c r="A1" s="14"/>
      <c r="B1" s="619" t="s">
        <v>203</v>
      </c>
      <c r="C1" s="620"/>
      <c r="D1" s="620"/>
      <c r="E1" s="620"/>
      <c r="F1" s="620"/>
      <c r="G1" s="620"/>
      <c r="H1" s="209"/>
      <c r="I1" s="209"/>
      <c r="J1" s="474"/>
      <c r="K1" s="474"/>
      <c r="L1" s="474"/>
      <c r="M1" s="474"/>
      <c r="N1" s="474"/>
      <c r="O1" s="474"/>
      <c r="P1" s="474"/>
      <c r="Q1" s="474"/>
      <c r="R1" s="474"/>
      <c r="S1" s="474"/>
      <c r="T1" s="474"/>
      <c r="U1" s="474"/>
      <c r="V1" s="474"/>
      <c r="W1" s="474"/>
      <c r="X1" s="474"/>
      <c r="Y1" s="474"/>
    </row>
    <row r="2" spans="1:25" s="476" customFormat="1" ht="5.0999999999999996" customHeight="1" x14ac:dyDescent="0.3">
      <c r="A2" s="14"/>
      <c r="B2" s="49"/>
      <c r="C2" s="49"/>
      <c r="D2" s="49"/>
      <c r="E2" s="49"/>
      <c r="F2" s="465"/>
      <c r="G2" s="465"/>
      <c r="H2" s="209"/>
      <c r="I2" s="209"/>
      <c r="J2" s="133"/>
      <c r="K2" s="133"/>
      <c r="L2" s="133"/>
      <c r="M2" s="133"/>
      <c r="N2" s="133"/>
      <c r="O2" s="133"/>
      <c r="P2" s="133"/>
      <c r="Q2" s="133"/>
      <c r="R2" s="133"/>
      <c r="S2" s="133"/>
      <c r="T2" s="133"/>
      <c r="U2" s="133"/>
      <c r="V2" s="133"/>
      <c r="W2" s="133"/>
      <c r="X2" s="133"/>
      <c r="Y2" s="133"/>
    </row>
    <row r="3" spans="1:25" s="15" customFormat="1" ht="274.5" customHeight="1" x14ac:dyDescent="0.25">
      <c r="A3" s="14"/>
      <c r="B3" s="633" t="s">
        <v>995</v>
      </c>
      <c r="C3" s="633"/>
      <c r="D3" s="633"/>
      <c r="E3" s="633"/>
      <c r="F3" s="633"/>
      <c r="G3" s="633"/>
      <c r="H3" s="33"/>
      <c r="I3" s="33"/>
      <c r="J3" s="33"/>
      <c r="K3" s="33"/>
      <c r="L3" s="33"/>
      <c r="M3" s="33"/>
      <c r="N3" s="33"/>
      <c r="O3" s="33"/>
      <c r="P3" s="33"/>
      <c r="Q3" s="33"/>
      <c r="R3" s="33"/>
      <c r="S3" s="33"/>
      <c r="T3" s="33"/>
      <c r="U3" s="33"/>
      <c r="V3" s="33"/>
      <c r="W3" s="33"/>
      <c r="X3" s="33"/>
      <c r="Y3" s="33"/>
    </row>
    <row r="4" spans="1:25" ht="14.4" x14ac:dyDescent="0.3">
      <c r="A4" s="14"/>
      <c r="B4" s="9"/>
      <c r="C4" s="32"/>
      <c r="D4" s="31"/>
      <c r="E4" s="33"/>
      <c r="F4" s="446"/>
      <c r="G4" s="446"/>
      <c r="H4" s="474"/>
      <c r="I4" s="474"/>
      <c r="J4" s="474"/>
      <c r="K4" s="474"/>
      <c r="L4" s="474"/>
      <c r="M4" s="474"/>
      <c r="N4" s="474"/>
      <c r="O4" s="474"/>
      <c r="P4" s="474"/>
      <c r="Q4" s="474"/>
      <c r="R4" s="474"/>
      <c r="S4" s="474"/>
      <c r="T4" s="474"/>
      <c r="U4" s="474"/>
      <c r="V4" s="474"/>
      <c r="W4" s="474"/>
      <c r="X4" s="474"/>
      <c r="Y4" s="474"/>
    </row>
    <row r="5" spans="1:25" ht="11.4" thickBot="1" x14ac:dyDescent="0.3">
      <c r="A5" s="14"/>
      <c r="B5" s="100" t="s">
        <v>204</v>
      </c>
      <c r="C5" s="100" t="s">
        <v>205</v>
      </c>
      <c r="D5" s="101" t="s">
        <v>206</v>
      </c>
      <c r="E5" s="101" t="s">
        <v>207</v>
      </c>
      <c r="F5" s="100" t="s">
        <v>208</v>
      </c>
      <c r="G5" s="100" t="s">
        <v>209</v>
      </c>
      <c r="H5" s="474"/>
      <c r="I5" s="474"/>
      <c r="J5" s="474"/>
      <c r="K5" s="474"/>
      <c r="L5" s="474"/>
      <c r="M5" s="474"/>
      <c r="N5" s="474"/>
      <c r="O5" s="474"/>
      <c r="P5" s="474"/>
      <c r="Q5" s="474"/>
      <c r="R5" s="474"/>
      <c r="S5" s="474"/>
      <c r="T5" s="474"/>
      <c r="U5" s="474"/>
      <c r="V5" s="474"/>
      <c r="W5" s="474"/>
      <c r="X5" s="474"/>
      <c r="Y5" s="474"/>
    </row>
    <row r="6" spans="1:25" x14ac:dyDescent="0.25">
      <c r="A6" s="14"/>
      <c r="B6" s="105" t="s">
        <v>210</v>
      </c>
      <c r="C6" s="105" t="s">
        <v>211</v>
      </c>
      <c r="D6" s="25" t="s">
        <v>212</v>
      </c>
      <c r="E6" s="27" t="s">
        <v>213</v>
      </c>
      <c r="F6" s="27" t="s">
        <v>816</v>
      </c>
      <c r="G6" s="27"/>
      <c r="H6" s="474"/>
      <c r="I6" s="474"/>
      <c r="J6" s="474"/>
      <c r="K6" s="474"/>
      <c r="L6" s="474"/>
      <c r="M6" s="474"/>
      <c r="N6" s="474"/>
      <c r="O6" s="474"/>
      <c r="P6" s="474"/>
      <c r="Q6" s="474"/>
      <c r="R6" s="474"/>
      <c r="S6" s="474"/>
      <c r="T6" s="474"/>
      <c r="U6" s="474"/>
      <c r="V6" s="474"/>
      <c r="W6" s="474"/>
      <c r="X6" s="474"/>
      <c r="Y6" s="474"/>
    </row>
    <row r="7" spans="1:25" ht="118.8" x14ac:dyDescent="0.25">
      <c r="A7" s="131"/>
      <c r="B7" s="105" t="s">
        <v>210</v>
      </c>
      <c r="C7" s="105" t="s">
        <v>211</v>
      </c>
      <c r="D7" s="29" t="s">
        <v>214</v>
      </c>
      <c r="E7" s="28" t="s">
        <v>215</v>
      </c>
      <c r="F7" s="47" t="s">
        <v>817</v>
      </c>
      <c r="G7" s="466"/>
      <c r="H7" s="474"/>
      <c r="I7" s="474"/>
      <c r="J7" s="474"/>
      <c r="K7" s="474"/>
      <c r="L7" s="474"/>
      <c r="M7" s="474"/>
      <c r="N7" s="474"/>
      <c r="O7" s="474"/>
      <c r="P7" s="474"/>
      <c r="Q7" s="474"/>
      <c r="R7" s="474"/>
      <c r="S7" s="474"/>
      <c r="T7" s="474"/>
      <c r="U7" s="474"/>
      <c r="V7" s="474"/>
      <c r="W7" s="474"/>
      <c r="X7" s="474"/>
      <c r="Y7" s="474"/>
    </row>
    <row r="8" spans="1:25" ht="32.4" x14ac:dyDescent="0.25">
      <c r="A8" s="131"/>
      <c r="B8" s="105" t="s">
        <v>210</v>
      </c>
      <c r="C8" s="105" t="s">
        <v>211</v>
      </c>
      <c r="D8" s="29" t="s">
        <v>216</v>
      </c>
      <c r="E8" s="28" t="s">
        <v>217</v>
      </c>
      <c r="F8" s="47" t="s">
        <v>818</v>
      </c>
      <c r="G8" s="466"/>
      <c r="H8" s="474"/>
      <c r="I8" s="474"/>
      <c r="J8" s="474"/>
      <c r="K8" s="474"/>
      <c r="L8" s="474"/>
      <c r="M8" s="474"/>
      <c r="N8" s="474"/>
      <c r="O8" s="474"/>
      <c r="P8" s="474"/>
      <c r="Q8" s="474"/>
      <c r="R8" s="474"/>
      <c r="S8" s="474"/>
      <c r="T8" s="474"/>
      <c r="U8" s="474"/>
      <c r="V8" s="474"/>
      <c r="W8" s="474"/>
      <c r="X8" s="474"/>
      <c r="Y8" s="474"/>
    </row>
    <row r="9" spans="1:25" ht="86.4" x14ac:dyDescent="0.25">
      <c r="A9" s="131"/>
      <c r="B9" s="105" t="s">
        <v>210</v>
      </c>
      <c r="C9" s="105" t="s">
        <v>211</v>
      </c>
      <c r="D9" s="29" t="s">
        <v>218</v>
      </c>
      <c r="E9" s="28" t="s">
        <v>219</v>
      </c>
      <c r="F9" s="47" t="s">
        <v>819</v>
      </c>
      <c r="G9" s="466"/>
      <c r="H9" s="474"/>
      <c r="I9" s="474"/>
      <c r="J9" s="474"/>
      <c r="K9" s="474"/>
      <c r="L9" s="474"/>
      <c r="M9" s="474"/>
      <c r="N9" s="474"/>
      <c r="O9" s="474"/>
      <c r="P9" s="474"/>
      <c r="Q9" s="474"/>
      <c r="R9" s="474"/>
      <c r="S9" s="474"/>
      <c r="T9" s="474"/>
      <c r="U9" s="474"/>
      <c r="V9" s="474"/>
      <c r="W9" s="474"/>
      <c r="X9" s="474"/>
      <c r="Y9" s="474"/>
    </row>
    <row r="10" spans="1:25" x14ac:dyDescent="0.25">
      <c r="A10" s="14"/>
      <c r="B10" s="105" t="s">
        <v>210</v>
      </c>
      <c r="C10" s="105" t="s">
        <v>211</v>
      </c>
      <c r="D10" s="29" t="s">
        <v>220</v>
      </c>
      <c r="E10" s="28" t="s">
        <v>221</v>
      </c>
      <c r="F10" s="47" t="s">
        <v>820</v>
      </c>
      <c r="G10" s="466"/>
      <c r="H10" s="474"/>
      <c r="I10" s="474"/>
      <c r="J10" s="474"/>
      <c r="K10" s="474"/>
      <c r="L10" s="474"/>
      <c r="M10" s="474"/>
      <c r="N10" s="474"/>
      <c r="O10" s="474"/>
      <c r="P10" s="474"/>
      <c r="Q10" s="474"/>
      <c r="R10" s="474"/>
      <c r="S10" s="474"/>
      <c r="T10" s="474"/>
      <c r="U10" s="474"/>
      <c r="V10" s="474"/>
      <c r="W10" s="474"/>
      <c r="X10" s="474"/>
      <c r="Y10" s="474"/>
    </row>
    <row r="11" spans="1:25" x14ac:dyDescent="0.25">
      <c r="A11" s="14"/>
      <c r="B11" s="105" t="s">
        <v>210</v>
      </c>
      <c r="C11" s="105" t="s">
        <v>211</v>
      </c>
      <c r="D11" s="29" t="s">
        <v>222</v>
      </c>
      <c r="E11" s="28" t="s">
        <v>223</v>
      </c>
      <c r="F11" s="47" t="s">
        <v>821</v>
      </c>
      <c r="G11" s="47" t="s">
        <v>224</v>
      </c>
      <c r="H11" s="474"/>
      <c r="I11" s="474"/>
      <c r="J11" s="474"/>
      <c r="K11" s="474"/>
      <c r="L11" s="474"/>
      <c r="M11" s="474"/>
      <c r="N11" s="474"/>
      <c r="O11" s="474"/>
      <c r="P11" s="474"/>
      <c r="Q11" s="474"/>
      <c r="R11" s="474"/>
      <c r="S11" s="474"/>
      <c r="T11" s="474"/>
      <c r="U11" s="474"/>
      <c r="V11" s="474"/>
      <c r="W11" s="474"/>
      <c r="X11" s="474"/>
      <c r="Y11" s="474"/>
    </row>
    <row r="12" spans="1:25" ht="54" x14ac:dyDescent="0.3">
      <c r="A12" s="338"/>
      <c r="B12" s="105" t="s">
        <v>210</v>
      </c>
      <c r="C12" s="105" t="s">
        <v>211</v>
      </c>
      <c r="D12" s="29" t="s">
        <v>225</v>
      </c>
      <c r="E12" s="28" t="s">
        <v>226</v>
      </c>
      <c r="F12" s="47" t="s">
        <v>822</v>
      </c>
      <c r="G12" s="466"/>
      <c r="H12" s="474"/>
      <c r="I12" s="474"/>
      <c r="J12" s="474"/>
      <c r="K12" s="474"/>
      <c r="L12" s="474"/>
      <c r="M12" s="474"/>
      <c r="N12" s="474"/>
      <c r="O12" s="474"/>
      <c r="P12" s="474"/>
      <c r="Q12" s="474"/>
      <c r="R12" s="474"/>
      <c r="S12" s="474"/>
      <c r="T12" s="474"/>
      <c r="U12" s="474"/>
      <c r="V12" s="474"/>
      <c r="W12" s="474"/>
      <c r="X12" s="474"/>
      <c r="Y12" s="474"/>
    </row>
    <row r="13" spans="1:25" ht="162" x14ac:dyDescent="0.3">
      <c r="A13" s="338"/>
      <c r="B13" s="105" t="s">
        <v>210</v>
      </c>
      <c r="C13" s="105" t="s">
        <v>211</v>
      </c>
      <c r="D13" s="29" t="s">
        <v>227</v>
      </c>
      <c r="E13" s="28" t="s">
        <v>228</v>
      </c>
      <c r="F13" s="47" t="s">
        <v>823</v>
      </c>
      <c r="G13" s="47" t="s">
        <v>824</v>
      </c>
      <c r="H13" s="474"/>
      <c r="I13" s="474"/>
      <c r="J13" s="474"/>
      <c r="K13" s="474"/>
      <c r="L13" s="474"/>
      <c r="M13" s="474"/>
      <c r="N13" s="474"/>
      <c r="O13" s="474"/>
      <c r="P13" s="474"/>
      <c r="Q13" s="474"/>
      <c r="R13" s="474"/>
      <c r="S13" s="474"/>
      <c r="T13" s="474"/>
      <c r="U13" s="474"/>
      <c r="V13" s="474"/>
      <c r="W13" s="474"/>
      <c r="X13" s="474"/>
      <c r="Y13" s="474"/>
    </row>
    <row r="14" spans="1:25" ht="118.8" x14ac:dyDescent="0.25">
      <c r="A14" s="14"/>
      <c r="B14" s="105" t="s">
        <v>210</v>
      </c>
      <c r="C14" s="105" t="s">
        <v>211</v>
      </c>
      <c r="D14" s="29" t="s">
        <v>229</v>
      </c>
      <c r="E14" s="28" t="s">
        <v>230</v>
      </c>
      <c r="F14" s="47" t="s">
        <v>825</v>
      </c>
      <c r="G14" s="466"/>
      <c r="H14" s="474"/>
      <c r="I14" s="474"/>
      <c r="J14" s="474"/>
      <c r="K14" s="474"/>
      <c r="L14" s="474"/>
      <c r="M14" s="474"/>
      <c r="N14" s="474"/>
      <c r="O14" s="474"/>
      <c r="P14" s="474"/>
      <c r="Q14" s="474"/>
      <c r="R14" s="474"/>
      <c r="S14" s="474"/>
      <c r="T14" s="474"/>
      <c r="U14" s="474"/>
      <c r="V14" s="474"/>
      <c r="W14" s="474"/>
      <c r="X14" s="474"/>
      <c r="Y14" s="474"/>
    </row>
    <row r="15" spans="1:25" ht="43.2" x14ac:dyDescent="0.25">
      <c r="A15" s="14"/>
      <c r="B15" s="105" t="s">
        <v>210</v>
      </c>
      <c r="C15" s="105" t="s">
        <v>211</v>
      </c>
      <c r="D15" s="29" t="s">
        <v>231</v>
      </c>
      <c r="E15" s="28" t="s">
        <v>232</v>
      </c>
      <c r="F15" s="47" t="s">
        <v>826</v>
      </c>
      <c r="G15" s="466"/>
      <c r="H15" s="474"/>
      <c r="I15" s="474"/>
      <c r="J15" s="474"/>
      <c r="K15" s="474"/>
      <c r="L15" s="474"/>
      <c r="M15" s="474"/>
      <c r="N15" s="474"/>
      <c r="O15" s="474"/>
      <c r="P15" s="474"/>
      <c r="Q15" s="474"/>
      <c r="R15" s="474"/>
      <c r="S15" s="474"/>
      <c r="T15" s="474"/>
      <c r="U15" s="474"/>
      <c r="V15" s="474"/>
      <c r="W15" s="474"/>
      <c r="X15" s="474"/>
      <c r="Y15" s="474"/>
    </row>
    <row r="16" spans="1:25" ht="97.2" x14ac:dyDescent="0.25">
      <c r="A16" s="14"/>
      <c r="B16" s="105" t="s">
        <v>210</v>
      </c>
      <c r="C16" s="105" t="s">
        <v>211</v>
      </c>
      <c r="D16" s="29" t="s">
        <v>233</v>
      </c>
      <c r="E16" s="28" t="s">
        <v>234</v>
      </c>
      <c r="F16" s="47" t="s">
        <v>827</v>
      </c>
      <c r="G16" s="466"/>
      <c r="H16" s="474"/>
      <c r="I16" s="474"/>
      <c r="J16" s="474"/>
      <c r="K16" s="474"/>
      <c r="L16" s="474"/>
      <c r="M16" s="474"/>
      <c r="N16" s="474"/>
      <c r="O16" s="474"/>
      <c r="P16" s="474"/>
      <c r="Q16" s="474"/>
      <c r="R16" s="474"/>
      <c r="S16" s="474"/>
      <c r="T16" s="474"/>
      <c r="U16" s="474"/>
      <c r="V16" s="474"/>
      <c r="W16" s="474"/>
      <c r="X16" s="474"/>
      <c r="Y16" s="474"/>
    </row>
    <row r="17" spans="1:25" ht="64.8" x14ac:dyDescent="0.25">
      <c r="A17" s="14"/>
      <c r="B17" s="105" t="s">
        <v>210</v>
      </c>
      <c r="C17" s="105" t="s">
        <v>211</v>
      </c>
      <c r="D17" s="29" t="s">
        <v>235</v>
      </c>
      <c r="E17" s="28" t="s">
        <v>236</v>
      </c>
      <c r="F17" s="47" t="s">
        <v>828</v>
      </c>
      <c r="G17" s="47" t="s">
        <v>237</v>
      </c>
      <c r="H17" s="474"/>
      <c r="I17" s="474"/>
      <c r="J17" s="474"/>
      <c r="K17" s="474"/>
      <c r="L17" s="474"/>
      <c r="M17" s="474"/>
      <c r="N17" s="474"/>
      <c r="O17" s="474"/>
      <c r="P17" s="474"/>
      <c r="Q17" s="474"/>
      <c r="R17" s="474"/>
      <c r="S17" s="474"/>
      <c r="T17" s="474"/>
      <c r="U17" s="474"/>
      <c r="V17" s="474"/>
      <c r="W17" s="474"/>
      <c r="X17" s="474"/>
      <c r="Y17" s="474"/>
    </row>
    <row r="18" spans="1:25" ht="32.4" x14ac:dyDescent="0.25">
      <c r="A18" s="14"/>
      <c r="B18" s="105" t="s">
        <v>210</v>
      </c>
      <c r="C18" s="105" t="s">
        <v>211</v>
      </c>
      <c r="D18" s="29" t="s">
        <v>238</v>
      </c>
      <c r="E18" s="28" t="s">
        <v>239</v>
      </c>
      <c r="F18" s="47" t="s">
        <v>829</v>
      </c>
      <c r="G18" s="47" t="s">
        <v>237</v>
      </c>
      <c r="H18" s="474"/>
      <c r="I18" s="474"/>
      <c r="J18" s="474"/>
      <c r="K18" s="474"/>
      <c r="L18" s="474"/>
      <c r="M18" s="474"/>
      <c r="N18" s="474"/>
      <c r="O18" s="474"/>
      <c r="P18" s="474"/>
      <c r="Q18" s="474"/>
      <c r="R18" s="474"/>
      <c r="S18" s="474"/>
      <c r="T18" s="474"/>
      <c r="U18" s="474"/>
      <c r="V18" s="474"/>
      <c r="W18" s="474"/>
      <c r="X18" s="474"/>
      <c r="Y18" s="474"/>
    </row>
    <row r="19" spans="1:25" ht="21.6" x14ac:dyDescent="0.25">
      <c r="A19" s="14"/>
      <c r="B19" s="105" t="s">
        <v>210</v>
      </c>
      <c r="C19" s="105" t="s">
        <v>240</v>
      </c>
      <c r="D19" s="29" t="s">
        <v>241</v>
      </c>
      <c r="E19" s="28" t="s">
        <v>242</v>
      </c>
      <c r="F19" s="47" t="s">
        <v>830</v>
      </c>
      <c r="G19" s="466"/>
      <c r="H19" s="474"/>
      <c r="I19" s="474"/>
      <c r="J19" s="474"/>
      <c r="K19" s="474"/>
      <c r="L19" s="474"/>
      <c r="M19" s="474"/>
      <c r="N19" s="474"/>
      <c r="O19" s="474"/>
      <c r="P19" s="474"/>
      <c r="Q19" s="474"/>
      <c r="R19" s="474"/>
      <c r="S19" s="474"/>
      <c r="T19" s="474"/>
      <c r="U19" s="474"/>
      <c r="V19" s="474"/>
      <c r="W19" s="474"/>
      <c r="X19" s="474"/>
      <c r="Y19" s="474"/>
    </row>
    <row r="20" spans="1:25" ht="75.599999999999994" x14ac:dyDescent="0.25">
      <c r="A20" s="14"/>
      <c r="B20" s="105" t="s">
        <v>210</v>
      </c>
      <c r="C20" s="105" t="s">
        <v>240</v>
      </c>
      <c r="D20" s="29" t="s">
        <v>243</v>
      </c>
      <c r="E20" s="28" t="s">
        <v>244</v>
      </c>
      <c r="F20" s="47" t="s">
        <v>831</v>
      </c>
      <c r="G20" s="466"/>
      <c r="H20" s="474"/>
      <c r="I20" s="474"/>
      <c r="J20" s="474"/>
      <c r="K20" s="474"/>
      <c r="L20" s="474"/>
      <c r="M20" s="474"/>
      <c r="N20" s="474"/>
      <c r="O20" s="474"/>
      <c r="P20" s="474"/>
      <c r="Q20" s="474"/>
      <c r="R20" s="474"/>
      <c r="S20" s="474"/>
      <c r="T20" s="474"/>
      <c r="U20" s="474"/>
      <c r="V20" s="474"/>
      <c r="W20" s="474"/>
      <c r="X20" s="474"/>
      <c r="Y20" s="474"/>
    </row>
    <row r="21" spans="1:25" ht="64.8" x14ac:dyDescent="0.25">
      <c r="A21" s="14"/>
      <c r="B21" s="105" t="s">
        <v>210</v>
      </c>
      <c r="C21" s="105" t="s">
        <v>245</v>
      </c>
      <c r="D21" s="29" t="s">
        <v>246</v>
      </c>
      <c r="E21" s="28" t="s">
        <v>247</v>
      </c>
      <c r="F21" s="47" t="s">
        <v>832</v>
      </c>
      <c r="G21" s="47" t="s">
        <v>248</v>
      </c>
      <c r="H21" s="474"/>
      <c r="I21" s="474"/>
      <c r="J21" s="474"/>
      <c r="K21" s="474"/>
      <c r="L21" s="474"/>
      <c r="M21" s="474"/>
      <c r="N21" s="474"/>
      <c r="O21" s="474"/>
      <c r="P21" s="474"/>
      <c r="Q21" s="474"/>
      <c r="R21" s="474"/>
      <c r="S21" s="474"/>
      <c r="T21" s="474"/>
      <c r="U21" s="474"/>
      <c r="V21" s="474"/>
      <c r="W21" s="474"/>
      <c r="X21" s="474"/>
      <c r="Y21" s="474"/>
    </row>
    <row r="22" spans="1:25" ht="21.6" x14ac:dyDescent="0.25">
      <c r="A22" s="14"/>
      <c r="B22" s="105" t="s">
        <v>210</v>
      </c>
      <c r="C22" s="105" t="s">
        <v>245</v>
      </c>
      <c r="D22" s="29" t="s">
        <v>249</v>
      </c>
      <c r="E22" s="28" t="s">
        <v>250</v>
      </c>
      <c r="F22" s="47" t="s">
        <v>833</v>
      </c>
      <c r="G22" s="47" t="s">
        <v>248</v>
      </c>
      <c r="H22" s="474"/>
      <c r="I22" s="474"/>
      <c r="J22" s="474"/>
      <c r="K22" s="474"/>
      <c r="L22" s="474"/>
      <c r="M22" s="474"/>
      <c r="N22" s="474"/>
      <c r="O22" s="474"/>
      <c r="P22" s="474"/>
      <c r="Q22" s="474"/>
      <c r="R22" s="474"/>
      <c r="S22" s="474"/>
      <c r="T22" s="474"/>
      <c r="U22" s="474"/>
      <c r="V22" s="474"/>
      <c r="W22" s="474"/>
      <c r="X22" s="474"/>
      <c r="Y22" s="474"/>
    </row>
    <row r="23" spans="1:25" ht="54" x14ac:dyDescent="0.25">
      <c r="A23" s="14"/>
      <c r="B23" s="105" t="s">
        <v>210</v>
      </c>
      <c r="C23" s="105" t="s">
        <v>251</v>
      </c>
      <c r="D23" s="29" t="s">
        <v>252</v>
      </c>
      <c r="E23" s="28" t="s">
        <v>253</v>
      </c>
      <c r="F23" s="47" t="s">
        <v>834</v>
      </c>
      <c r="G23" s="466"/>
      <c r="H23" s="474"/>
      <c r="I23" s="474"/>
      <c r="J23" s="474"/>
      <c r="K23" s="474"/>
      <c r="L23" s="474"/>
      <c r="M23" s="474"/>
      <c r="N23" s="474"/>
      <c r="O23" s="474"/>
      <c r="P23" s="474"/>
      <c r="Q23" s="474"/>
      <c r="R23" s="474"/>
      <c r="S23" s="474"/>
      <c r="T23" s="474"/>
      <c r="U23" s="474"/>
      <c r="V23" s="474"/>
      <c r="W23" s="474"/>
      <c r="X23" s="474"/>
      <c r="Y23" s="474"/>
    </row>
    <row r="24" spans="1:25" ht="32.4" x14ac:dyDescent="0.25">
      <c r="A24" s="14"/>
      <c r="B24" s="105" t="s">
        <v>210</v>
      </c>
      <c r="C24" s="105" t="s">
        <v>251</v>
      </c>
      <c r="D24" s="29" t="s">
        <v>254</v>
      </c>
      <c r="E24" s="28" t="s">
        <v>255</v>
      </c>
      <c r="F24" s="47" t="s">
        <v>835</v>
      </c>
      <c r="G24" s="466"/>
      <c r="H24" s="474"/>
      <c r="I24" s="474"/>
      <c r="J24" s="474"/>
      <c r="K24" s="474"/>
      <c r="L24" s="474"/>
      <c r="M24" s="474"/>
      <c r="N24" s="474"/>
      <c r="O24" s="474"/>
      <c r="P24" s="474"/>
      <c r="Q24" s="474"/>
      <c r="R24" s="474"/>
      <c r="S24" s="474"/>
      <c r="T24" s="474"/>
      <c r="U24" s="474"/>
      <c r="V24" s="474"/>
      <c r="W24" s="474"/>
      <c r="X24" s="474"/>
      <c r="Y24" s="474"/>
    </row>
    <row r="25" spans="1:25" ht="32.4" x14ac:dyDescent="0.25">
      <c r="A25" s="14"/>
      <c r="B25" s="105" t="s">
        <v>210</v>
      </c>
      <c r="C25" s="105" t="s">
        <v>251</v>
      </c>
      <c r="D25" s="29" t="s">
        <v>256</v>
      </c>
      <c r="E25" s="28" t="s">
        <v>257</v>
      </c>
      <c r="F25" s="47" t="s">
        <v>835</v>
      </c>
      <c r="G25" s="466"/>
      <c r="H25" s="474"/>
      <c r="I25" s="474"/>
      <c r="J25" s="474"/>
      <c r="K25" s="474"/>
      <c r="L25" s="474"/>
      <c r="M25" s="474"/>
      <c r="N25" s="474"/>
      <c r="O25" s="474"/>
      <c r="P25" s="474"/>
      <c r="Q25" s="474"/>
      <c r="R25" s="474"/>
      <c r="S25" s="474"/>
      <c r="T25" s="474"/>
      <c r="U25" s="474"/>
      <c r="V25" s="474"/>
      <c r="W25" s="474"/>
      <c r="X25" s="474"/>
      <c r="Y25" s="474"/>
    </row>
    <row r="26" spans="1:25" ht="32.4" x14ac:dyDescent="0.25">
      <c r="A26" s="14"/>
      <c r="B26" s="105" t="s">
        <v>210</v>
      </c>
      <c r="C26" s="105" t="s">
        <v>251</v>
      </c>
      <c r="D26" s="29" t="s">
        <v>258</v>
      </c>
      <c r="E26" s="28" t="s">
        <v>259</v>
      </c>
      <c r="F26" s="47" t="s">
        <v>836</v>
      </c>
      <c r="G26" s="47" t="s">
        <v>837</v>
      </c>
      <c r="H26" s="474"/>
      <c r="I26" s="474"/>
      <c r="J26" s="474"/>
      <c r="K26" s="474"/>
      <c r="L26" s="474"/>
      <c r="M26" s="474"/>
      <c r="N26" s="474"/>
      <c r="O26" s="474"/>
      <c r="P26" s="474"/>
      <c r="Q26" s="474"/>
      <c r="R26" s="474"/>
      <c r="S26" s="474"/>
      <c r="T26" s="474"/>
      <c r="U26" s="474"/>
      <c r="V26" s="474"/>
      <c r="W26" s="474"/>
      <c r="X26" s="474"/>
      <c r="Y26" s="474"/>
    </row>
    <row r="27" spans="1:25" ht="32.4" x14ac:dyDescent="0.25">
      <c r="A27" s="14"/>
      <c r="B27" s="105" t="s">
        <v>210</v>
      </c>
      <c r="C27" s="105" t="s">
        <v>251</v>
      </c>
      <c r="D27" s="29" t="s">
        <v>260</v>
      </c>
      <c r="E27" s="28" t="s">
        <v>261</v>
      </c>
      <c r="F27" s="47" t="s">
        <v>838</v>
      </c>
      <c r="G27" s="47" t="s">
        <v>262</v>
      </c>
      <c r="H27" s="474"/>
      <c r="I27" s="474"/>
      <c r="J27" s="474"/>
      <c r="K27" s="474"/>
      <c r="L27" s="474"/>
      <c r="M27" s="474"/>
      <c r="N27" s="474"/>
      <c r="O27" s="474"/>
      <c r="P27" s="474"/>
      <c r="Q27" s="474"/>
      <c r="R27" s="474"/>
      <c r="S27" s="474"/>
      <c r="T27" s="474"/>
      <c r="U27" s="474"/>
      <c r="V27" s="474"/>
      <c r="W27" s="474"/>
      <c r="X27" s="474"/>
      <c r="Y27" s="474"/>
    </row>
    <row r="28" spans="1:25" ht="43.2" x14ac:dyDescent="0.25">
      <c r="A28" s="14"/>
      <c r="B28" s="105" t="s">
        <v>210</v>
      </c>
      <c r="C28" s="105" t="s">
        <v>251</v>
      </c>
      <c r="D28" s="29" t="s">
        <v>263</v>
      </c>
      <c r="E28" s="28" t="s">
        <v>264</v>
      </c>
      <c r="F28" s="47" t="s">
        <v>839</v>
      </c>
      <c r="G28" s="47" t="s">
        <v>248</v>
      </c>
      <c r="H28" s="474"/>
      <c r="I28" s="474"/>
      <c r="J28" s="474"/>
      <c r="K28" s="474"/>
      <c r="L28" s="474"/>
      <c r="M28" s="474"/>
      <c r="N28" s="474"/>
      <c r="O28" s="474"/>
      <c r="P28" s="474"/>
      <c r="Q28" s="474"/>
      <c r="R28" s="474"/>
      <c r="S28" s="474"/>
      <c r="T28" s="474"/>
      <c r="U28" s="474"/>
      <c r="V28" s="474"/>
      <c r="W28" s="474"/>
      <c r="X28" s="474"/>
      <c r="Y28" s="474"/>
    </row>
    <row r="29" spans="1:25" ht="32.4" x14ac:dyDescent="0.25">
      <c r="A29" s="14"/>
      <c r="B29" s="105" t="s">
        <v>210</v>
      </c>
      <c r="C29" s="105" t="s">
        <v>251</v>
      </c>
      <c r="D29" s="29" t="s">
        <v>265</v>
      </c>
      <c r="E29" s="28" t="s">
        <v>266</v>
      </c>
      <c r="F29" s="47" t="s">
        <v>840</v>
      </c>
      <c r="G29" s="47" t="s">
        <v>262</v>
      </c>
      <c r="H29" s="474"/>
      <c r="I29" s="474"/>
      <c r="J29" s="474"/>
      <c r="K29" s="474"/>
      <c r="L29" s="474"/>
      <c r="M29" s="474"/>
      <c r="N29" s="474"/>
      <c r="O29" s="474"/>
      <c r="P29" s="474"/>
      <c r="Q29" s="474"/>
      <c r="R29" s="474"/>
      <c r="S29" s="474"/>
      <c r="T29" s="474"/>
      <c r="U29" s="474"/>
      <c r="V29" s="474"/>
      <c r="W29" s="474"/>
      <c r="X29" s="474"/>
      <c r="Y29" s="474"/>
    </row>
    <row r="30" spans="1:25" ht="108" x14ac:dyDescent="0.25">
      <c r="A30" s="14"/>
      <c r="B30" s="105" t="s">
        <v>210</v>
      </c>
      <c r="C30" s="105" t="s">
        <v>251</v>
      </c>
      <c r="D30" s="29" t="s">
        <v>267</v>
      </c>
      <c r="E30" s="28" t="s">
        <v>268</v>
      </c>
      <c r="F30" s="47" t="s">
        <v>841</v>
      </c>
      <c r="G30" s="47" t="s">
        <v>248</v>
      </c>
      <c r="H30" s="474"/>
      <c r="I30" s="474"/>
      <c r="J30" s="474"/>
      <c r="K30" s="474"/>
      <c r="L30" s="474"/>
      <c r="M30" s="474"/>
      <c r="N30" s="474"/>
      <c r="O30" s="474"/>
      <c r="P30" s="474"/>
      <c r="Q30" s="474"/>
      <c r="R30" s="474"/>
      <c r="S30" s="474"/>
      <c r="T30" s="474"/>
      <c r="U30" s="474"/>
      <c r="V30" s="474"/>
      <c r="W30" s="474"/>
      <c r="X30" s="474"/>
      <c r="Y30" s="474"/>
    </row>
    <row r="31" spans="1:25" ht="54" x14ac:dyDescent="0.25">
      <c r="A31" s="14"/>
      <c r="B31" s="105" t="s">
        <v>210</v>
      </c>
      <c r="C31" s="105" t="s">
        <v>251</v>
      </c>
      <c r="D31" s="29" t="s">
        <v>269</v>
      </c>
      <c r="E31" s="28" t="s">
        <v>270</v>
      </c>
      <c r="F31" s="47" t="s">
        <v>842</v>
      </c>
      <c r="G31" s="466"/>
      <c r="H31" s="474"/>
      <c r="I31" s="474"/>
      <c r="J31" s="474"/>
      <c r="K31" s="474"/>
      <c r="L31" s="474"/>
      <c r="M31" s="474"/>
      <c r="N31" s="474"/>
      <c r="O31" s="474"/>
      <c r="P31" s="474"/>
      <c r="Q31" s="474"/>
      <c r="R31" s="474"/>
      <c r="S31" s="474"/>
      <c r="T31" s="474"/>
      <c r="U31" s="474"/>
      <c r="V31" s="474"/>
      <c r="W31" s="474"/>
      <c r="X31" s="474"/>
      <c r="Y31" s="474"/>
    </row>
    <row r="32" spans="1:25" ht="32.4" x14ac:dyDescent="0.25">
      <c r="A32" s="14"/>
      <c r="B32" s="105" t="s">
        <v>210</v>
      </c>
      <c r="C32" s="105" t="s">
        <v>251</v>
      </c>
      <c r="D32" s="29" t="s">
        <v>271</v>
      </c>
      <c r="E32" s="28" t="s">
        <v>272</v>
      </c>
      <c r="F32" s="47" t="s">
        <v>843</v>
      </c>
      <c r="G32" s="466" t="s">
        <v>273</v>
      </c>
      <c r="H32" s="474"/>
      <c r="I32" s="474"/>
      <c r="J32" s="474"/>
      <c r="K32" s="474"/>
      <c r="L32" s="474"/>
      <c r="M32" s="474"/>
      <c r="N32" s="474"/>
      <c r="O32" s="474"/>
      <c r="P32" s="474"/>
      <c r="Q32" s="474"/>
      <c r="R32" s="474"/>
      <c r="S32" s="474"/>
      <c r="T32" s="474"/>
      <c r="U32" s="474"/>
      <c r="V32" s="474"/>
      <c r="W32" s="474"/>
      <c r="X32" s="474"/>
      <c r="Y32" s="474"/>
    </row>
    <row r="33" spans="1:25" ht="54" x14ac:dyDescent="0.25">
      <c r="A33" s="14"/>
      <c r="B33" s="105" t="s">
        <v>210</v>
      </c>
      <c r="C33" s="105" t="s">
        <v>251</v>
      </c>
      <c r="D33" s="29" t="s">
        <v>274</v>
      </c>
      <c r="E33" s="28" t="s">
        <v>275</v>
      </c>
      <c r="F33" s="47" t="s">
        <v>844</v>
      </c>
      <c r="G33" s="466"/>
      <c r="H33" s="474"/>
      <c r="I33" s="474"/>
      <c r="J33" s="474"/>
      <c r="K33" s="474"/>
      <c r="L33" s="474"/>
      <c r="M33" s="474"/>
      <c r="N33" s="474"/>
      <c r="O33" s="474"/>
      <c r="P33" s="474"/>
      <c r="Q33" s="474"/>
      <c r="R33" s="474"/>
      <c r="S33" s="474"/>
      <c r="T33" s="474"/>
      <c r="U33" s="474"/>
      <c r="V33" s="474"/>
      <c r="W33" s="474"/>
      <c r="X33" s="474"/>
      <c r="Y33" s="474"/>
    </row>
    <row r="34" spans="1:25" ht="75.599999999999994" x14ac:dyDescent="0.25">
      <c r="A34" s="14"/>
      <c r="B34" s="105" t="s">
        <v>210</v>
      </c>
      <c r="C34" s="105" t="s">
        <v>251</v>
      </c>
      <c r="D34" s="29" t="s">
        <v>276</v>
      </c>
      <c r="E34" s="28" t="s">
        <v>277</v>
      </c>
      <c r="F34" s="47" t="s">
        <v>845</v>
      </c>
      <c r="G34" s="47" t="s">
        <v>846</v>
      </c>
      <c r="H34" s="474"/>
      <c r="I34" s="474"/>
      <c r="J34" s="474"/>
      <c r="K34" s="474"/>
      <c r="L34" s="474"/>
      <c r="M34" s="474"/>
      <c r="N34" s="474"/>
      <c r="O34" s="474"/>
      <c r="P34" s="474"/>
      <c r="Q34" s="474"/>
      <c r="R34" s="474"/>
      <c r="S34" s="474"/>
      <c r="T34" s="474"/>
      <c r="U34" s="474"/>
      <c r="V34" s="474"/>
      <c r="W34" s="474"/>
      <c r="X34" s="474"/>
      <c r="Y34" s="474"/>
    </row>
    <row r="35" spans="1:25" ht="43.2" x14ac:dyDescent="0.25">
      <c r="A35" s="14"/>
      <c r="B35" s="105" t="s">
        <v>210</v>
      </c>
      <c r="C35" s="105" t="s">
        <v>251</v>
      </c>
      <c r="D35" s="29" t="s">
        <v>278</v>
      </c>
      <c r="E35" s="28" t="s">
        <v>279</v>
      </c>
      <c r="F35" s="47" t="s">
        <v>847</v>
      </c>
      <c r="G35" s="47"/>
      <c r="H35" s="474"/>
      <c r="I35" s="474"/>
      <c r="J35" s="474"/>
      <c r="K35" s="474"/>
      <c r="L35" s="474"/>
      <c r="M35" s="474"/>
      <c r="N35" s="474"/>
      <c r="O35" s="474"/>
      <c r="P35" s="474"/>
      <c r="Q35" s="474"/>
      <c r="R35" s="474"/>
      <c r="S35" s="474"/>
      <c r="T35" s="474"/>
      <c r="U35" s="474"/>
      <c r="V35" s="474"/>
      <c r="W35" s="474"/>
      <c r="X35" s="474"/>
      <c r="Y35" s="474"/>
    </row>
    <row r="36" spans="1:25" ht="75.599999999999994" x14ac:dyDescent="0.25">
      <c r="A36" s="14"/>
      <c r="B36" s="105" t="s">
        <v>210</v>
      </c>
      <c r="C36" s="105" t="s">
        <v>251</v>
      </c>
      <c r="D36" s="29" t="s">
        <v>280</v>
      </c>
      <c r="E36" s="28" t="s">
        <v>281</v>
      </c>
      <c r="F36" s="47" t="s">
        <v>848</v>
      </c>
      <c r="G36" s="47"/>
      <c r="H36" s="474"/>
      <c r="I36" s="474"/>
      <c r="J36" s="474"/>
      <c r="K36" s="474"/>
      <c r="L36" s="474"/>
      <c r="M36" s="474"/>
      <c r="N36" s="474"/>
      <c r="O36" s="474"/>
      <c r="P36" s="474"/>
      <c r="Q36" s="474"/>
      <c r="R36" s="474"/>
      <c r="S36" s="474"/>
      <c r="T36" s="474"/>
      <c r="U36" s="474"/>
      <c r="V36" s="474"/>
      <c r="W36" s="474"/>
      <c r="X36" s="474"/>
      <c r="Y36" s="474"/>
    </row>
    <row r="37" spans="1:25" ht="172.8" x14ac:dyDescent="0.25">
      <c r="A37" s="14"/>
      <c r="B37" s="105" t="s">
        <v>210</v>
      </c>
      <c r="C37" s="105" t="s">
        <v>251</v>
      </c>
      <c r="D37" s="29" t="s">
        <v>282</v>
      </c>
      <c r="E37" s="28" t="s">
        <v>283</v>
      </c>
      <c r="F37" s="47" t="s">
        <v>849</v>
      </c>
      <c r="G37" s="47"/>
      <c r="H37" s="474"/>
      <c r="I37" s="474"/>
      <c r="J37" s="474"/>
      <c r="K37" s="474"/>
      <c r="L37" s="474"/>
      <c r="M37" s="474"/>
      <c r="N37" s="474"/>
      <c r="O37" s="474"/>
      <c r="P37" s="474"/>
      <c r="Q37" s="474"/>
      <c r="R37" s="474"/>
      <c r="S37" s="474"/>
      <c r="T37" s="474"/>
      <c r="U37" s="474"/>
      <c r="V37" s="474"/>
      <c r="W37" s="474"/>
      <c r="X37" s="474"/>
      <c r="Y37" s="474"/>
    </row>
    <row r="38" spans="1:25" ht="64.8" x14ac:dyDescent="0.25">
      <c r="A38" s="14"/>
      <c r="B38" s="105" t="s">
        <v>210</v>
      </c>
      <c r="C38" s="105" t="s">
        <v>251</v>
      </c>
      <c r="D38" s="29" t="s">
        <v>284</v>
      </c>
      <c r="E38" s="28" t="s">
        <v>285</v>
      </c>
      <c r="F38" s="47" t="s">
        <v>850</v>
      </c>
      <c r="G38" s="47"/>
      <c r="H38" s="474"/>
      <c r="I38" s="474"/>
      <c r="J38" s="474"/>
      <c r="K38" s="474"/>
      <c r="L38" s="474"/>
      <c r="M38" s="474"/>
      <c r="N38" s="474"/>
      <c r="O38" s="474"/>
      <c r="P38" s="474"/>
      <c r="Q38" s="474"/>
      <c r="R38" s="474"/>
      <c r="S38" s="474"/>
      <c r="T38" s="474"/>
      <c r="U38" s="474"/>
      <c r="V38" s="474"/>
      <c r="W38" s="474"/>
      <c r="X38" s="474"/>
      <c r="Y38" s="474"/>
    </row>
    <row r="39" spans="1:25" ht="194.4" x14ac:dyDescent="0.25">
      <c r="A39" s="14"/>
      <c r="B39" s="105" t="s">
        <v>210</v>
      </c>
      <c r="C39" s="105" t="s">
        <v>251</v>
      </c>
      <c r="D39" s="29" t="s">
        <v>286</v>
      </c>
      <c r="E39" s="28" t="s">
        <v>287</v>
      </c>
      <c r="F39" s="47" t="s">
        <v>851</v>
      </c>
      <c r="G39" s="47"/>
      <c r="H39" s="474"/>
      <c r="I39" s="474"/>
      <c r="J39" s="474"/>
      <c r="K39" s="474"/>
      <c r="L39" s="474"/>
      <c r="M39" s="474"/>
      <c r="N39" s="474"/>
      <c r="O39" s="474"/>
      <c r="P39" s="474"/>
      <c r="Q39" s="474"/>
      <c r="R39" s="474"/>
      <c r="S39" s="474"/>
      <c r="T39" s="474"/>
      <c r="U39" s="474"/>
      <c r="V39" s="474"/>
      <c r="W39" s="474"/>
      <c r="X39" s="474"/>
      <c r="Y39" s="474"/>
    </row>
    <row r="40" spans="1:25" ht="32.4" x14ac:dyDescent="0.25">
      <c r="A40" s="14"/>
      <c r="B40" s="105" t="s">
        <v>210</v>
      </c>
      <c r="C40" s="105" t="s">
        <v>251</v>
      </c>
      <c r="D40" s="29" t="s">
        <v>288</v>
      </c>
      <c r="E40" s="28" t="s">
        <v>289</v>
      </c>
      <c r="F40" s="47" t="s">
        <v>852</v>
      </c>
      <c r="G40" s="466" t="s">
        <v>224</v>
      </c>
      <c r="H40" s="474"/>
      <c r="I40" s="474"/>
      <c r="J40" s="474"/>
      <c r="K40" s="474"/>
      <c r="L40" s="474"/>
      <c r="M40" s="474"/>
      <c r="N40" s="474"/>
      <c r="O40" s="474"/>
      <c r="P40" s="474"/>
      <c r="Q40" s="474"/>
      <c r="R40" s="474"/>
      <c r="S40" s="474"/>
      <c r="T40" s="474"/>
      <c r="U40" s="474"/>
      <c r="V40" s="474"/>
      <c r="W40" s="474"/>
      <c r="X40" s="474"/>
      <c r="Y40" s="474"/>
    </row>
    <row r="41" spans="1:25" ht="108" x14ac:dyDescent="0.25">
      <c r="A41" s="14"/>
      <c r="B41" s="105" t="s">
        <v>210</v>
      </c>
      <c r="C41" s="105" t="s">
        <v>251</v>
      </c>
      <c r="D41" s="29" t="s">
        <v>290</v>
      </c>
      <c r="E41" s="28" t="s">
        <v>291</v>
      </c>
      <c r="F41" s="47" t="s">
        <v>853</v>
      </c>
      <c r="G41" s="466" t="s">
        <v>224</v>
      </c>
      <c r="H41" s="474"/>
      <c r="I41" s="474"/>
      <c r="J41" s="474"/>
      <c r="K41" s="474"/>
      <c r="L41" s="474"/>
      <c r="M41" s="474"/>
      <c r="N41" s="474"/>
      <c r="O41" s="474"/>
      <c r="P41" s="474"/>
      <c r="Q41" s="474"/>
      <c r="R41" s="474"/>
      <c r="S41" s="474"/>
      <c r="T41" s="474"/>
      <c r="U41" s="474"/>
      <c r="V41" s="474"/>
      <c r="W41" s="474"/>
      <c r="X41" s="474"/>
      <c r="Y41" s="474"/>
    </row>
    <row r="42" spans="1:25" ht="21.6" x14ac:dyDescent="0.25">
      <c r="A42" s="14"/>
      <c r="B42" s="105" t="s">
        <v>210</v>
      </c>
      <c r="C42" s="105" t="s">
        <v>251</v>
      </c>
      <c r="D42" s="29" t="s">
        <v>292</v>
      </c>
      <c r="E42" s="28" t="s">
        <v>293</v>
      </c>
      <c r="F42" s="47" t="s">
        <v>854</v>
      </c>
      <c r="G42" s="47" t="s">
        <v>478</v>
      </c>
      <c r="H42" s="474"/>
      <c r="I42" s="474"/>
      <c r="J42" s="474"/>
      <c r="K42" s="474"/>
      <c r="L42" s="474"/>
      <c r="M42" s="474"/>
      <c r="N42" s="474"/>
      <c r="O42" s="474"/>
      <c r="P42" s="474"/>
      <c r="Q42" s="474"/>
      <c r="R42" s="474"/>
      <c r="S42" s="474"/>
      <c r="T42" s="474"/>
      <c r="U42" s="474"/>
      <c r="V42" s="474"/>
      <c r="W42" s="474"/>
      <c r="X42" s="474"/>
      <c r="Y42" s="474"/>
    </row>
    <row r="43" spans="1:25" ht="43.2" x14ac:dyDescent="0.25">
      <c r="A43" s="14"/>
      <c r="B43" s="105" t="s">
        <v>210</v>
      </c>
      <c r="C43" s="105" t="s">
        <v>251</v>
      </c>
      <c r="D43" s="29" t="s">
        <v>294</v>
      </c>
      <c r="E43" s="28" t="s">
        <v>295</v>
      </c>
      <c r="F43" s="47" t="s">
        <v>855</v>
      </c>
      <c r="G43" s="47" t="s">
        <v>237</v>
      </c>
      <c r="H43" s="474"/>
      <c r="I43" s="474"/>
      <c r="J43" s="474"/>
      <c r="K43" s="474"/>
      <c r="L43" s="474"/>
      <c r="M43" s="474"/>
      <c r="N43" s="474"/>
      <c r="O43" s="474"/>
      <c r="P43" s="474"/>
      <c r="Q43" s="474"/>
      <c r="R43" s="474"/>
      <c r="S43" s="474"/>
      <c r="T43" s="474"/>
      <c r="U43" s="474"/>
      <c r="V43" s="474"/>
      <c r="W43" s="474"/>
      <c r="X43" s="474"/>
      <c r="Y43" s="474"/>
    </row>
    <row r="44" spans="1:25" ht="32.4" x14ac:dyDescent="0.25">
      <c r="A44" s="14"/>
      <c r="B44" s="105" t="s">
        <v>210</v>
      </c>
      <c r="C44" s="105" t="s">
        <v>251</v>
      </c>
      <c r="D44" s="29" t="s">
        <v>296</v>
      </c>
      <c r="E44" s="28" t="s">
        <v>297</v>
      </c>
      <c r="F44" s="47" t="s">
        <v>856</v>
      </c>
      <c r="G44" s="47" t="s">
        <v>224</v>
      </c>
      <c r="H44" s="474"/>
      <c r="I44" s="474"/>
      <c r="J44" s="474"/>
      <c r="K44" s="474"/>
      <c r="L44" s="474"/>
      <c r="M44" s="474"/>
      <c r="N44" s="474"/>
      <c r="O44" s="474"/>
      <c r="P44" s="474"/>
      <c r="Q44" s="474"/>
      <c r="R44" s="474"/>
      <c r="S44" s="474"/>
      <c r="T44" s="474"/>
      <c r="U44" s="474"/>
      <c r="V44" s="474"/>
      <c r="W44" s="474"/>
      <c r="X44" s="474"/>
      <c r="Y44" s="474"/>
    </row>
    <row r="45" spans="1:25" ht="86.4" x14ac:dyDescent="0.25">
      <c r="A45" s="14"/>
      <c r="B45" s="105" t="s">
        <v>210</v>
      </c>
      <c r="C45" s="105" t="s">
        <v>251</v>
      </c>
      <c r="D45" s="29" t="s">
        <v>298</v>
      </c>
      <c r="E45" s="28" t="s">
        <v>299</v>
      </c>
      <c r="F45" s="47" t="s">
        <v>1070</v>
      </c>
      <c r="G45" s="466"/>
      <c r="H45" s="474"/>
      <c r="I45" s="474"/>
      <c r="J45" s="474"/>
      <c r="K45" s="474"/>
      <c r="L45" s="474"/>
      <c r="M45" s="474"/>
      <c r="N45" s="474"/>
      <c r="O45" s="474"/>
      <c r="P45" s="474"/>
      <c r="Q45" s="474"/>
      <c r="R45" s="474"/>
      <c r="S45" s="474"/>
      <c r="T45" s="474"/>
      <c r="U45" s="474"/>
      <c r="V45" s="474"/>
      <c r="W45" s="474"/>
      <c r="X45" s="474"/>
      <c r="Y45" s="474"/>
    </row>
    <row r="46" spans="1:25" ht="97.2" x14ac:dyDescent="0.25">
      <c r="A46" s="14"/>
      <c r="B46" s="105" t="s">
        <v>210</v>
      </c>
      <c r="C46" s="105" t="s">
        <v>251</v>
      </c>
      <c r="D46" s="29" t="s">
        <v>300</v>
      </c>
      <c r="E46" s="28" t="s">
        <v>301</v>
      </c>
      <c r="F46" s="47" t="s">
        <v>1071</v>
      </c>
      <c r="G46" s="466" t="s">
        <v>857</v>
      </c>
      <c r="H46" s="474"/>
      <c r="I46" s="474"/>
      <c r="J46" s="474"/>
      <c r="K46" s="474"/>
      <c r="L46" s="474"/>
      <c r="M46" s="474"/>
      <c r="N46" s="474"/>
      <c r="O46" s="474"/>
      <c r="P46" s="474"/>
      <c r="Q46" s="474"/>
      <c r="R46" s="474"/>
      <c r="S46" s="474"/>
      <c r="T46" s="474"/>
      <c r="U46" s="474"/>
      <c r="V46" s="474"/>
      <c r="W46" s="474"/>
      <c r="X46" s="474"/>
      <c r="Y46" s="474"/>
    </row>
    <row r="47" spans="1:25" ht="64.8" x14ac:dyDescent="0.25">
      <c r="A47" s="14"/>
      <c r="B47" s="105" t="s">
        <v>210</v>
      </c>
      <c r="C47" s="105" t="s">
        <v>251</v>
      </c>
      <c r="D47" s="29" t="s">
        <v>302</v>
      </c>
      <c r="E47" s="28" t="s">
        <v>303</v>
      </c>
      <c r="F47" s="47" t="s">
        <v>858</v>
      </c>
      <c r="G47" s="466" t="s">
        <v>857</v>
      </c>
      <c r="H47" s="474"/>
      <c r="I47" s="474"/>
      <c r="J47" s="474"/>
      <c r="K47" s="474"/>
      <c r="L47" s="474"/>
      <c r="M47" s="474"/>
      <c r="N47" s="474"/>
      <c r="O47" s="474"/>
      <c r="P47" s="474"/>
      <c r="Q47" s="474"/>
      <c r="R47" s="474"/>
      <c r="S47" s="474"/>
      <c r="T47" s="474"/>
      <c r="U47" s="474"/>
      <c r="V47" s="474"/>
      <c r="W47" s="474"/>
      <c r="X47" s="474"/>
      <c r="Y47" s="474"/>
    </row>
    <row r="48" spans="1:25" x14ac:dyDescent="0.25">
      <c r="A48" s="14"/>
      <c r="B48" s="105" t="s">
        <v>210</v>
      </c>
      <c r="C48" s="105" t="s">
        <v>304</v>
      </c>
      <c r="D48" s="29" t="s">
        <v>305</v>
      </c>
      <c r="E48" s="28" t="s">
        <v>306</v>
      </c>
      <c r="F48" s="47" t="s">
        <v>820</v>
      </c>
      <c r="G48" s="462"/>
      <c r="H48" s="474"/>
      <c r="I48" s="474"/>
      <c r="J48" s="474"/>
      <c r="K48" s="474"/>
      <c r="L48" s="474"/>
      <c r="M48" s="474"/>
      <c r="N48" s="474"/>
      <c r="O48" s="474"/>
      <c r="P48" s="474"/>
      <c r="Q48" s="474"/>
      <c r="R48" s="474"/>
      <c r="S48" s="474"/>
      <c r="T48" s="474"/>
      <c r="U48" s="474"/>
      <c r="V48" s="474"/>
      <c r="W48" s="474"/>
      <c r="X48" s="474"/>
      <c r="Y48" s="474"/>
    </row>
    <row r="49" spans="1:25" ht="162" x14ac:dyDescent="0.25">
      <c r="A49" s="14"/>
      <c r="B49" s="105" t="s">
        <v>210</v>
      </c>
      <c r="C49" s="105" t="s">
        <v>304</v>
      </c>
      <c r="D49" s="29" t="s">
        <v>307</v>
      </c>
      <c r="E49" s="28" t="s">
        <v>308</v>
      </c>
      <c r="F49" s="47" t="s">
        <v>859</v>
      </c>
      <c r="G49" s="462"/>
      <c r="H49" s="474"/>
      <c r="I49" s="474"/>
      <c r="J49" s="474"/>
      <c r="K49" s="474"/>
      <c r="L49" s="474"/>
      <c r="M49" s="474"/>
      <c r="N49" s="474"/>
      <c r="O49" s="474"/>
      <c r="P49" s="474"/>
      <c r="Q49" s="474"/>
      <c r="R49" s="474"/>
      <c r="S49" s="474"/>
      <c r="T49" s="474"/>
      <c r="U49" s="474"/>
      <c r="V49" s="474"/>
      <c r="W49" s="474"/>
      <c r="X49" s="474"/>
      <c r="Y49" s="474"/>
    </row>
    <row r="50" spans="1:25" ht="259.2" x14ac:dyDescent="0.25">
      <c r="A50" s="14"/>
      <c r="B50" s="105" t="s">
        <v>210</v>
      </c>
      <c r="C50" s="105" t="s">
        <v>304</v>
      </c>
      <c r="D50" s="29" t="s">
        <v>309</v>
      </c>
      <c r="E50" s="28" t="s">
        <v>310</v>
      </c>
      <c r="F50" s="47" t="s">
        <v>860</v>
      </c>
      <c r="G50" s="462"/>
      <c r="H50" s="474"/>
      <c r="I50" s="474"/>
      <c r="J50" s="474"/>
      <c r="K50" s="474"/>
      <c r="L50" s="474"/>
      <c r="M50" s="474"/>
      <c r="N50" s="474"/>
      <c r="O50" s="474"/>
      <c r="P50" s="474"/>
      <c r="Q50" s="474"/>
      <c r="R50" s="474"/>
      <c r="S50" s="474"/>
      <c r="T50" s="474"/>
      <c r="U50" s="474"/>
      <c r="V50" s="474"/>
      <c r="W50" s="474"/>
      <c r="X50" s="474"/>
      <c r="Y50" s="474"/>
    </row>
    <row r="51" spans="1:25" ht="32.4" x14ac:dyDescent="0.25">
      <c r="A51" s="14"/>
      <c r="B51" s="105" t="s">
        <v>210</v>
      </c>
      <c r="C51" s="105" t="s">
        <v>304</v>
      </c>
      <c r="D51" s="29" t="s">
        <v>311</v>
      </c>
      <c r="E51" s="28" t="s">
        <v>312</v>
      </c>
      <c r="F51" s="47" t="s">
        <v>861</v>
      </c>
      <c r="G51" s="462"/>
      <c r="H51" s="474"/>
      <c r="I51" s="474"/>
      <c r="J51" s="474"/>
      <c r="K51" s="474"/>
      <c r="L51" s="474"/>
      <c r="M51" s="474"/>
      <c r="N51" s="474"/>
      <c r="O51" s="474"/>
      <c r="P51" s="474"/>
      <c r="Q51" s="474"/>
      <c r="R51" s="474"/>
      <c r="S51" s="474"/>
      <c r="T51" s="474"/>
      <c r="U51" s="474"/>
      <c r="V51" s="474"/>
      <c r="W51" s="474"/>
      <c r="X51" s="474"/>
      <c r="Y51" s="474"/>
    </row>
    <row r="52" spans="1:25" x14ac:dyDescent="0.25">
      <c r="A52" s="14"/>
      <c r="B52" s="105" t="s">
        <v>210</v>
      </c>
      <c r="C52" s="105" t="s">
        <v>304</v>
      </c>
      <c r="D52" s="29" t="s">
        <v>313</v>
      </c>
      <c r="E52" s="28" t="s">
        <v>314</v>
      </c>
      <c r="F52" s="47" t="s">
        <v>862</v>
      </c>
      <c r="G52" s="462"/>
      <c r="H52" s="474"/>
      <c r="I52" s="474"/>
      <c r="J52" s="474"/>
      <c r="K52" s="474"/>
      <c r="L52" s="474"/>
      <c r="M52" s="474"/>
      <c r="N52" s="474"/>
      <c r="O52" s="474"/>
      <c r="P52" s="474"/>
      <c r="Q52" s="474"/>
      <c r="R52" s="474"/>
      <c r="S52" s="474"/>
      <c r="T52" s="474"/>
      <c r="U52" s="474"/>
      <c r="V52" s="474"/>
      <c r="W52" s="474"/>
      <c r="X52" s="474"/>
      <c r="Y52" s="474"/>
    </row>
    <row r="53" spans="1:25" x14ac:dyDescent="0.25">
      <c r="A53" s="14"/>
      <c r="B53" s="105" t="s">
        <v>210</v>
      </c>
      <c r="C53" s="105" t="s">
        <v>304</v>
      </c>
      <c r="D53" s="29" t="s">
        <v>315</v>
      </c>
      <c r="E53" s="28" t="s">
        <v>316</v>
      </c>
      <c r="F53" s="47" t="s">
        <v>863</v>
      </c>
      <c r="G53" s="462"/>
      <c r="H53" s="474"/>
      <c r="I53" s="474"/>
      <c r="J53" s="474"/>
      <c r="K53" s="474"/>
      <c r="L53" s="474"/>
      <c r="M53" s="474"/>
      <c r="N53" s="474"/>
      <c r="O53" s="474"/>
      <c r="P53" s="474"/>
      <c r="Q53" s="474"/>
      <c r="R53" s="474"/>
      <c r="S53" s="474"/>
      <c r="T53" s="474"/>
      <c r="U53" s="474"/>
      <c r="V53" s="474"/>
      <c r="W53" s="474"/>
      <c r="X53" s="474"/>
      <c r="Y53" s="474"/>
    </row>
    <row r="54" spans="1:25" x14ac:dyDescent="0.25">
      <c r="A54" s="14"/>
      <c r="B54" s="105" t="s">
        <v>210</v>
      </c>
      <c r="C54" s="105" t="s">
        <v>304</v>
      </c>
      <c r="D54" s="29" t="s">
        <v>317</v>
      </c>
      <c r="E54" s="28" t="s">
        <v>318</v>
      </c>
      <c r="F54" s="47" t="s">
        <v>780</v>
      </c>
      <c r="G54" s="462"/>
      <c r="H54" s="474"/>
      <c r="I54" s="474"/>
      <c r="J54" s="474"/>
      <c r="K54" s="474"/>
      <c r="L54" s="474"/>
      <c r="M54" s="474"/>
      <c r="N54" s="474"/>
      <c r="O54" s="474"/>
      <c r="P54" s="474"/>
      <c r="Q54" s="474"/>
      <c r="R54" s="474"/>
      <c r="S54" s="474"/>
      <c r="T54" s="474"/>
      <c r="U54" s="474"/>
      <c r="V54" s="474"/>
      <c r="W54" s="474"/>
      <c r="X54" s="474"/>
      <c r="Y54" s="474"/>
    </row>
    <row r="55" spans="1:25" x14ac:dyDescent="0.25">
      <c r="A55" s="14"/>
      <c r="B55" s="105" t="s">
        <v>210</v>
      </c>
      <c r="C55" s="105" t="s">
        <v>304</v>
      </c>
      <c r="D55" s="29" t="s">
        <v>319</v>
      </c>
      <c r="E55" s="28" t="s">
        <v>320</v>
      </c>
      <c r="F55" s="47" t="s">
        <v>864</v>
      </c>
      <c r="G55" s="462"/>
      <c r="H55" s="474"/>
      <c r="I55" s="474"/>
      <c r="J55" s="474"/>
      <c r="K55" s="474"/>
      <c r="L55" s="474"/>
      <c r="M55" s="474"/>
      <c r="N55" s="474"/>
      <c r="O55" s="474"/>
      <c r="P55" s="474"/>
      <c r="Q55" s="474"/>
      <c r="R55" s="474"/>
      <c r="S55" s="474"/>
      <c r="T55" s="474"/>
      <c r="U55" s="474"/>
      <c r="V55" s="474"/>
      <c r="W55" s="474"/>
      <c r="X55" s="474"/>
      <c r="Y55" s="474"/>
    </row>
    <row r="56" spans="1:25" x14ac:dyDescent="0.25">
      <c r="A56" s="14"/>
      <c r="B56" s="105" t="s">
        <v>210</v>
      </c>
      <c r="C56" s="105" t="s">
        <v>304</v>
      </c>
      <c r="D56" s="29" t="s">
        <v>321</v>
      </c>
      <c r="E56" s="28" t="s">
        <v>322</v>
      </c>
      <c r="F56" s="47" t="s">
        <v>865</v>
      </c>
      <c r="G56" s="462"/>
      <c r="H56" s="474"/>
      <c r="I56" s="474"/>
      <c r="J56" s="474"/>
      <c r="K56" s="474"/>
      <c r="L56" s="474"/>
      <c r="M56" s="474"/>
      <c r="N56" s="474"/>
      <c r="O56" s="474"/>
      <c r="P56" s="474"/>
      <c r="Q56" s="474"/>
      <c r="R56" s="474"/>
      <c r="S56" s="474"/>
      <c r="T56" s="474"/>
      <c r="U56" s="474"/>
      <c r="V56" s="474"/>
      <c r="W56" s="474"/>
      <c r="X56" s="474"/>
      <c r="Y56" s="474"/>
    </row>
    <row r="57" spans="1:25" ht="54" x14ac:dyDescent="0.25">
      <c r="A57" s="14"/>
      <c r="B57" s="105" t="s">
        <v>210</v>
      </c>
      <c r="C57" s="105" t="s">
        <v>304</v>
      </c>
      <c r="D57" s="29" t="s">
        <v>323</v>
      </c>
      <c r="E57" s="28" t="s">
        <v>324</v>
      </c>
      <c r="F57" s="47" t="s">
        <v>866</v>
      </c>
      <c r="G57" s="462"/>
      <c r="H57" s="474"/>
      <c r="I57" s="474"/>
      <c r="J57" s="474"/>
      <c r="K57" s="474"/>
      <c r="L57" s="474"/>
      <c r="M57" s="474"/>
      <c r="N57" s="474"/>
      <c r="O57" s="474"/>
      <c r="P57" s="474"/>
      <c r="Q57" s="474"/>
      <c r="R57" s="474"/>
      <c r="S57" s="474"/>
      <c r="T57" s="474"/>
      <c r="U57" s="474"/>
      <c r="V57" s="474"/>
      <c r="W57" s="474"/>
      <c r="X57" s="474"/>
      <c r="Y57" s="474"/>
    </row>
    <row r="58" spans="1:25" x14ac:dyDescent="0.25">
      <c r="A58" s="14"/>
      <c r="B58" s="105" t="s">
        <v>210</v>
      </c>
      <c r="C58" s="105" t="s">
        <v>304</v>
      </c>
      <c r="D58" s="29" t="s">
        <v>325</v>
      </c>
      <c r="E58" s="28" t="s">
        <v>326</v>
      </c>
      <c r="F58" s="47" t="s">
        <v>867</v>
      </c>
      <c r="G58" s="462"/>
      <c r="H58" s="474"/>
      <c r="I58" s="474"/>
      <c r="J58" s="474"/>
      <c r="K58" s="474"/>
      <c r="L58" s="474"/>
      <c r="M58" s="474"/>
      <c r="N58" s="474"/>
      <c r="O58" s="474"/>
      <c r="P58" s="474"/>
      <c r="Q58" s="474"/>
      <c r="R58" s="474"/>
      <c r="S58" s="474"/>
      <c r="T58" s="474"/>
      <c r="U58" s="474"/>
      <c r="V58" s="474"/>
      <c r="W58" s="474"/>
      <c r="X58" s="474"/>
      <c r="Y58" s="474"/>
    </row>
    <row r="59" spans="1:25" ht="108.6" thickBot="1" x14ac:dyDescent="0.3">
      <c r="A59" s="14"/>
      <c r="B59" s="106" t="s">
        <v>210</v>
      </c>
      <c r="C59" s="106" t="s">
        <v>304</v>
      </c>
      <c r="D59" s="36" t="s">
        <v>327</v>
      </c>
      <c r="E59" s="37" t="s">
        <v>328</v>
      </c>
      <c r="F59" s="467" t="s">
        <v>868</v>
      </c>
      <c r="G59" s="463"/>
      <c r="H59" s="474"/>
      <c r="I59" s="474"/>
      <c r="J59" s="474"/>
      <c r="K59" s="474"/>
      <c r="L59" s="474"/>
      <c r="M59" s="474"/>
      <c r="N59" s="474"/>
      <c r="O59" s="474"/>
      <c r="P59" s="474"/>
      <c r="Q59" s="474"/>
      <c r="R59" s="474"/>
      <c r="S59" s="474"/>
      <c r="T59" s="474"/>
      <c r="U59" s="474"/>
      <c r="V59" s="474"/>
      <c r="W59" s="474"/>
      <c r="X59" s="474"/>
      <c r="Y59" s="474"/>
    </row>
    <row r="60" spans="1:25" ht="75.599999999999994" x14ac:dyDescent="0.25">
      <c r="A60" s="14"/>
      <c r="B60" s="107" t="s">
        <v>329</v>
      </c>
      <c r="C60" s="107" t="s">
        <v>330</v>
      </c>
      <c r="D60" s="39" t="s">
        <v>331</v>
      </c>
      <c r="E60" s="26" t="s">
        <v>332</v>
      </c>
      <c r="F60" s="468" t="s">
        <v>869</v>
      </c>
      <c r="G60" s="464"/>
      <c r="H60" s="474"/>
      <c r="I60" s="474"/>
      <c r="J60" s="474"/>
      <c r="K60" s="474"/>
      <c r="L60" s="474"/>
      <c r="M60" s="474"/>
      <c r="N60" s="474"/>
      <c r="O60" s="474"/>
      <c r="P60" s="474"/>
      <c r="Q60" s="474"/>
      <c r="R60" s="474"/>
      <c r="S60" s="474"/>
      <c r="T60" s="474"/>
      <c r="U60" s="474"/>
      <c r="V60" s="474"/>
      <c r="W60" s="474"/>
      <c r="X60" s="474"/>
      <c r="Y60" s="474"/>
    </row>
    <row r="61" spans="1:25" ht="86.4" x14ac:dyDescent="0.25">
      <c r="A61" s="14"/>
      <c r="B61" s="105" t="s">
        <v>329</v>
      </c>
      <c r="C61" s="105" t="s">
        <v>330</v>
      </c>
      <c r="D61" s="29" t="s">
        <v>333</v>
      </c>
      <c r="E61" s="28" t="s">
        <v>334</v>
      </c>
      <c r="F61" s="47" t="s">
        <v>870</v>
      </c>
      <c r="G61" s="47" t="s">
        <v>335</v>
      </c>
      <c r="H61" s="474"/>
      <c r="I61" s="474"/>
      <c r="J61" s="474"/>
      <c r="K61" s="474"/>
      <c r="L61" s="474"/>
      <c r="M61" s="474"/>
      <c r="N61" s="474"/>
      <c r="O61" s="474"/>
      <c r="P61" s="474"/>
      <c r="Q61" s="474"/>
      <c r="R61" s="474"/>
      <c r="S61" s="474"/>
      <c r="T61" s="474"/>
      <c r="U61" s="474"/>
      <c r="V61" s="474"/>
      <c r="W61" s="474"/>
      <c r="X61" s="474"/>
      <c r="Y61" s="474"/>
    </row>
    <row r="62" spans="1:25" ht="54.6" thickBot="1" x14ac:dyDescent="0.3">
      <c r="A62" s="14"/>
      <c r="B62" s="473" t="s">
        <v>329</v>
      </c>
      <c r="C62" s="473" t="s">
        <v>330</v>
      </c>
      <c r="D62" s="36" t="s">
        <v>336</v>
      </c>
      <c r="E62" s="37" t="s">
        <v>337</v>
      </c>
      <c r="F62" s="467" t="s">
        <v>871</v>
      </c>
      <c r="G62" s="463"/>
      <c r="H62" s="474"/>
      <c r="I62" s="474"/>
      <c r="J62" s="474"/>
      <c r="K62" s="474"/>
      <c r="L62" s="474"/>
      <c r="M62" s="474"/>
      <c r="N62" s="474"/>
      <c r="O62" s="474"/>
      <c r="P62" s="474"/>
      <c r="Q62" s="474"/>
      <c r="R62" s="474"/>
      <c r="S62" s="474"/>
      <c r="T62" s="474"/>
      <c r="U62" s="474"/>
      <c r="V62" s="474"/>
      <c r="W62" s="474"/>
      <c r="X62" s="474"/>
      <c r="Y62" s="474"/>
    </row>
    <row r="63" spans="1:25" ht="54" x14ac:dyDescent="0.25">
      <c r="A63" s="14"/>
      <c r="B63" s="472" t="s">
        <v>338</v>
      </c>
      <c r="C63" s="472" t="s">
        <v>339</v>
      </c>
      <c r="D63" s="39" t="s">
        <v>331</v>
      </c>
      <c r="E63" s="26" t="s">
        <v>332</v>
      </c>
      <c r="F63" s="468" t="s">
        <v>872</v>
      </c>
      <c r="G63" s="468"/>
      <c r="H63" s="474"/>
      <c r="I63" s="474"/>
      <c r="J63" s="474"/>
      <c r="K63" s="474"/>
      <c r="L63" s="474"/>
      <c r="M63" s="474"/>
      <c r="N63" s="474"/>
      <c r="O63" s="474"/>
      <c r="P63" s="474"/>
      <c r="Q63" s="474"/>
      <c r="R63" s="474"/>
      <c r="S63" s="474"/>
      <c r="T63" s="474"/>
      <c r="U63" s="474"/>
      <c r="V63" s="474"/>
      <c r="W63" s="474"/>
      <c r="X63" s="474"/>
      <c r="Y63" s="474"/>
    </row>
    <row r="64" spans="1:25" ht="75.599999999999994" x14ac:dyDescent="0.25">
      <c r="A64" s="14"/>
      <c r="B64" s="105" t="s">
        <v>338</v>
      </c>
      <c r="C64" s="105" t="s">
        <v>339</v>
      </c>
      <c r="D64" s="29" t="s">
        <v>333</v>
      </c>
      <c r="E64" s="28" t="s">
        <v>340</v>
      </c>
      <c r="F64" s="47" t="s">
        <v>873</v>
      </c>
      <c r="G64" s="47"/>
      <c r="H64" s="474"/>
      <c r="I64" s="474"/>
      <c r="J64" s="474"/>
      <c r="K64" s="474"/>
      <c r="L64" s="474"/>
      <c r="M64" s="474"/>
      <c r="N64" s="474"/>
      <c r="O64" s="474"/>
      <c r="P64" s="474"/>
      <c r="Q64" s="474"/>
      <c r="R64" s="474"/>
      <c r="S64" s="474"/>
      <c r="T64" s="474"/>
      <c r="U64" s="474"/>
      <c r="V64" s="474"/>
      <c r="W64" s="474"/>
      <c r="X64" s="474"/>
      <c r="Y64" s="474"/>
    </row>
    <row r="65" spans="1:25" ht="32.4" x14ac:dyDescent="0.25">
      <c r="A65" s="14"/>
      <c r="B65" s="105" t="s">
        <v>338</v>
      </c>
      <c r="C65" s="105" t="s">
        <v>339</v>
      </c>
      <c r="D65" s="29" t="s">
        <v>336</v>
      </c>
      <c r="E65" s="28" t="s">
        <v>337</v>
      </c>
      <c r="F65" s="47" t="s">
        <v>874</v>
      </c>
      <c r="G65" s="47"/>
      <c r="H65" s="474"/>
      <c r="I65" s="474"/>
      <c r="J65" s="474"/>
      <c r="K65" s="474"/>
      <c r="L65" s="474"/>
      <c r="M65" s="474"/>
      <c r="N65" s="474"/>
      <c r="O65" s="474"/>
      <c r="P65" s="474"/>
      <c r="Q65" s="474"/>
      <c r="R65" s="474"/>
      <c r="S65" s="474"/>
      <c r="T65" s="474"/>
      <c r="U65" s="474"/>
      <c r="V65" s="474"/>
      <c r="W65" s="474"/>
      <c r="X65" s="474"/>
      <c r="Y65" s="474"/>
    </row>
    <row r="66" spans="1:25" ht="64.8" x14ac:dyDescent="0.25">
      <c r="A66" s="14"/>
      <c r="B66" s="105" t="s">
        <v>338</v>
      </c>
      <c r="C66" s="105" t="s">
        <v>339</v>
      </c>
      <c r="D66" s="29" t="s">
        <v>341</v>
      </c>
      <c r="E66" s="28" t="s">
        <v>342</v>
      </c>
      <c r="F66" s="47" t="s">
        <v>875</v>
      </c>
      <c r="G66" s="47" t="s">
        <v>876</v>
      </c>
      <c r="H66" s="474"/>
      <c r="I66" s="474"/>
      <c r="J66" s="474"/>
      <c r="K66" s="474"/>
      <c r="L66" s="474"/>
      <c r="M66" s="474"/>
      <c r="N66" s="474"/>
      <c r="O66" s="474"/>
      <c r="P66" s="474"/>
      <c r="Q66" s="474"/>
      <c r="R66" s="474"/>
      <c r="S66" s="474"/>
      <c r="T66" s="474"/>
      <c r="U66" s="474"/>
      <c r="V66" s="474"/>
      <c r="W66" s="474"/>
      <c r="X66" s="474"/>
      <c r="Y66" s="474"/>
    </row>
    <row r="67" spans="1:25" ht="75.599999999999994" x14ac:dyDescent="0.25">
      <c r="A67" s="14"/>
      <c r="B67" s="105" t="s">
        <v>338</v>
      </c>
      <c r="C67" s="105" t="s">
        <v>339</v>
      </c>
      <c r="D67" s="29" t="s">
        <v>343</v>
      </c>
      <c r="E67" s="28" t="s">
        <v>344</v>
      </c>
      <c r="F67" s="47" t="s">
        <v>877</v>
      </c>
      <c r="G67" s="47" t="s">
        <v>878</v>
      </c>
      <c r="H67" s="474"/>
      <c r="I67" s="474"/>
      <c r="J67" s="474"/>
      <c r="K67" s="474"/>
      <c r="L67" s="474"/>
      <c r="M67" s="474"/>
      <c r="N67" s="474"/>
      <c r="O67" s="474"/>
      <c r="P67" s="474"/>
      <c r="Q67" s="474"/>
      <c r="R67" s="474"/>
      <c r="S67" s="474"/>
      <c r="T67" s="474"/>
      <c r="U67" s="474"/>
      <c r="V67" s="474"/>
      <c r="W67" s="474"/>
      <c r="X67" s="474"/>
      <c r="Y67" s="474"/>
    </row>
    <row r="68" spans="1:25" ht="64.8" x14ac:dyDescent="0.25">
      <c r="A68" s="14"/>
      <c r="B68" s="105" t="s">
        <v>338</v>
      </c>
      <c r="C68" s="105" t="s">
        <v>345</v>
      </c>
      <c r="D68" s="29" t="s">
        <v>331</v>
      </c>
      <c r="E68" s="28" t="s">
        <v>332</v>
      </c>
      <c r="F68" s="47" t="s">
        <v>879</v>
      </c>
      <c r="G68" s="47"/>
      <c r="H68" s="474"/>
      <c r="I68" s="474"/>
      <c r="J68" s="474"/>
      <c r="K68" s="474"/>
      <c r="L68" s="474"/>
      <c r="M68" s="474"/>
      <c r="N68" s="474"/>
      <c r="O68" s="474"/>
      <c r="P68" s="474"/>
      <c r="Q68" s="474"/>
      <c r="R68" s="474"/>
      <c r="S68" s="474"/>
      <c r="T68" s="474"/>
      <c r="U68" s="474"/>
      <c r="V68" s="474"/>
      <c r="W68" s="474"/>
      <c r="X68" s="474"/>
      <c r="Y68" s="474"/>
    </row>
    <row r="69" spans="1:25" ht="75.599999999999994" x14ac:dyDescent="0.25">
      <c r="A69" s="14"/>
      <c r="B69" s="105" t="s">
        <v>338</v>
      </c>
      <c r="C69" s="105" t="s">
        <v>345</v>
      </c>
      <c r="D69" s="29" t="s">
        <v>333</v>
      </c>
      <c r="E69" s="28" t="s">
        <v>334</v>
      </c>
      <c r="F69" s="47" t="s">
        <v>880</v>
      </c>
      <c r="G69" s="47"/>
      <c r="H69" s="474"/>
      <c r="I69" s="474"/>
      <c r="J69" s="474"/>
      <c r="K69" s="474"/>
      <c r="L69" s="474"/>
      <c r="M69" s="474"/>
      <c r="N69" s="474"/>
      <c r="O69" s="474"/>
      <c r="P69" s="474"/>
      <c r="Q69" s="474"/>
      <c r="R69" s="474"/>
      <c r="S69" s="474"/>
      <c r="T69" s="474"/>
      <c r="U69" s="474"/>
      <c r="V69" s="474"/>
      <c r="W69" s="474"/>
      <c r="X69" s="474"/>
      <c r="Y69" s="474"/>
    </row>
    <row r="70" spans="1:25" ht="32.4" x14ac:dyDescent="0.25">
      <c r="A70" s="14"/>
      <c r="B70" s="105" t="s">
        <v>338</v>
      </c>
      <c r="C70" s="105" t="s">
        <v>345</v>
      </c>
      <c r="D70" s="29" t="s">
        <v>336</v>
      </c>
      <c r="E70" s="28" t="s">
        <v>337</v>
      </c>
      <c r="F70" s="47" t="s">
        <v>881</v>
      </c>
      <c r="G70" s="47"/>
      <c r="H70" s="474"/>
      <c r="I70" s="474"/>
      <c r="J70" s="474"/>
      <c r="K70" s="474"/>
      <c r="L70" s="474"/>
      <c r="M70" s="474"/>
      <c r="N70" s="474"/>
      <c r="O70" s="474"/>
      <c r="P70" s="474"/>
      <c r="Q70" s="474"/>
      <c r="R70" s="474"/>
      <c r="S70" s="474"/>
      <c r="T70" s="474"/>
      <c r="U70" s="474"/>
      <c r="V70" s="474"/>
      <c r="W70" s="474"/>
      <c r="X70" s="474"/>
      <c r="Y70" s="474"/>
    </row>
    <row r="71" spans="1:25" ht="54" x14ac:dyDescent="0.25">
      <c r="A71" s="14"/>
      <c r="B71" s="105" t="s">
        <v>338</v>
      </c>
      <c r="C71" s="105" t="s">
        <v>345</v>
      </c>
      <c r="D71" s="29" t="s">
        <v>346</v>
      </c>
      <c r="E71" s="28" t="s">
        <v>347</v>
      </c>
      <c r="F71" s="47" t="s">
        <v>882</v>
      </c>
      <c r="G71" s="47" t="s">
        <v>348</v>
      </c>
      <c r="H71" s="474"/>
      <c r="I71" s="474"/>
      <c r="J71" s="474"/>
      <c r="K71" s="474"/>
      <c r="L71" s="474"/>
      <c r="M71" s="474"/>
      <c r="N71" s="474"/>
      <c r="O71" s="474"/>
      <c r="P71" s="474"/>
      <c r="Q71" s="474"/>
      <c r="R71" s="474"/>
      <c r="S71" s="474"/>
      <c r="T71" s="474"/>
      <c r="U71" s="474"/>
      <c r="V71" s="474"/>
      <c r="W71" s="474"/>
      <c r="X71" s="474"/>
      <c r="Y71" s="474"/>
    </row>
    <row r="72" spans="1:25" ht="64.8" x14ac:dyDescent="0.25">
      <c r="A72" s="14"/>
      <c r="B72" s="105" t="s">
        <v>338</v>
      </c>
      <c r="C72" s="105" t="s">
        <v>345</v>
      </c>
      <c r="D72" s="29" t="s">
        <v>349</v>
      </c>
      <c r="E72" s="28" t="s">
        <v>350</v>
      </c>
      <c r="F72" s="47" t="s">
        <v>883</v>
      </c>
      <c r="G72" s="47" t="s">
        <v>351</v>
      </c>
      <c r="H72" s="474"/>
      <c r="I72" s="474"/>
      <c r="J72" s="474"/>
      <c r="K72" s="474"/>
      <c r="L72" s="474"/>
      <c r="M72" s="474"/>
      <c r="N72" s="474"/>
      <c r="O72" s="474"/>
      <c r="P72" s="474"/>
      <c r="Q72" s="474"/>
      <c r="R72" s="474"/>
      <c r="S72" s="474"/>
      <c r="T72" s="474"/>
      <c r="U72" s="474"/>
      <c r="V72" s="474"/>
      <c r="W72" s="474"/>
      <c r="X72" s="474"/>
      <c r="Y72" s="474"/>
    </row>
    <row r="73" spans="1:25" ht="64.8" x14ac:dyDescent="0.25">
      <c r="A73" s="14"/>
      <c r="B73" s="105" t="s">
        <v>338</v>
      </c>
      <c r="C73" s="105" t="s">
        <v>352</v>
      </c>
      <c r="D73" s="29" t="s">
        <v>331</v>
      </c>
      <c r="E73" s="28" t="s">
        <v>332</v>
      </c>
      <c r="F73" s="47" t="s">
        <v>884</v>
      </c>
      <c r="G73" s="47"/>
      <c r="H73" s="474"/>
      <c r="I73" s="474"/>
      <c r="J73" s="474"/>
      <c r="K73" s="474"/>
      <c r="L73" s="474"/>
      <c r="M73" s="474"/>
      <c r="N73" s="474"/>
      <c r="O73" s="474"/>
      <c r="P73" s="474"/>
      <c r="Q73" s="474"/>
      <c r="R73" s="474"/>
      <c r="S73" s="474"/>
      <c r="T73" s="474"/>
      <c r="U73" s="474"/>
      <c r="V73" s="474"/>
      <c r="W73" s="474"/>
      <c r="X73" s="474"/>
      <c r="Y73" s="474"/>
    </row>
    <row r="74" spans="1:25" ht="54" x14ac:dyDescent="0.25">
      <c r="A74" s="14"/>
      <c r="B74" s="105" t="s">
        <v>338</v>
      </c>
      <c r="C74" s="105" t="s">
        <v>352</v>
      </c>
      <c r="D74" s="29" t="s">
        <v>333</v>
      </c>
      <c r="E74" s="28" t="s">
        <v>334</v>
      </c>
      <c r="F74" s="47" t="s">
        <v>885</v>
      </c>
      <c r="G74" s="47"/>
      <c r="H74" s="474"/>
      <c r="I74" s="474"/>
      <c r="J74" s="474"/>
      <c r="K74" s="474"/>
      <c r="L74" s="474"/>
      <c r="M74" s="474"/>
      <c r="N74" s="474"/>
      <c r="O74" s="474"/>
      <c r="P74" s="474"/>
      <c r="Q74" s="474"/>
      <c r="R74" s="474"/>
      <c r="S74" s="474"/>
      <c r="T74" s="474"/>
      <c r="U74" s="474"/>
      <c r="V74" s="474"/>
      <c r="W74" s="474"/>
      <c r="X74" s="474"/>
      <c r="Y74" s="474"/>
    </row>
    <row r="75" spans="1:25" ht="32.4" x14ac:dyDescent="0.25">
      <c r="A75" s="14"/>
      <c r="B75" s="105" t="s">
        <v>338</v>
      </c>
      <c r="C75" s="105" t="s">
        <v>352</v>
      </c>
      <c r="D75" s="29" t="s">
        <v>336</v>
      </c>
      <c r="E75" s="28" t="s">
        <v>337</v>
      </c>
      <c r="F75" s="47" t="s">
        <v>886</v>
      </c>
      <c r="G75" s="47"/>
      <c r="H75" s="474"/>
      <c r="I75" s="474"/>
      <c r="J75" s="474"/>
      <c r="K75" s="474"/>
      <c r="L75" s="474"/>
      <c r="M75" s="474"/>
      <c r="N75" s="474"/>
      <c r="O75" s="474"/>
      <c r="P75" s="474"/>
      <c r="Q75" s="474"/>
      <c r="R75" s="474"/>
      <c r="S75" s="474"/>
      <c r="T75" s="474"/>
      <c r="U75" s="474"/>
      <c r="V75" s="474"/>
      <c r="W75" s="474"/>
      <c r="X75" s="474"/>
      <c r="Y75" s="474"/>
    </row>
    <row r="76" spans="1:25" ht="86.4" x14ac:dyDescent="0.25">
      <c r="A76" s="14"/>
      <c r="B76" s="105" t="s">
        <v>338</v>
      </c>
      <c r="C76" s="105" t="s">
        <v>352</v>
      </c>
      <c r="D76" s="29" t="s">
        <v>353</v>
      </c>
      <c r="E76" s="28" t="s">
        <v>354</v>
      </c>
      <c r="F76" s="47" t="s">
        <v>887</v>
      </c>
      <c r="G76" s="47" t="s">
        <v>355</v>
      </c>
      <c r="H76" s="474"/>
      <c r="I76" s="474"/>
      <c r="J76" s="474"/>
      <c r="K76" s="474"/>
      <c r="L76" s="474"/>
      <c r="M76" s="474"/>
      <c r="N76" s="474"/>
      <c r="O76" s="474"/>
      <c r="P76" s="474"/>
      <c r="Q76" s="474"/>
      <c r="R76" s="474"/>
      <c r="S76" s="474"/>
      <c r="T76" s="474"/>
      <c r="U76" s="474"/>
      <c r="V76" s="474"/>
      <c r="W76" s="474"/>
      <c r="X76" s="474"/>
      <c r="Y76" s="474"/>
    </row>
    <row r="77" spans="1:25" ht="64.8" x14ac:dyDescent="0.25">
      <c r="A77" s="14"/>
      <c r="B77" s="105" t="s">
        <v>338</v>
      </c>
      <c r="C77" s="105" t="s">
        <v>356</v>
      </c>
      <c r="D77" s="29" t="s">
        <v>331</v>
      </c>
      <c r="E77" s="28" t="s">
        <v>332</v>
      </c>
      <c r="F77" s="47" t="s">
        <v>888</v>
      </c>
      <c r="G77" s="47"/>
      <c r="H77" s="474"/>
      <c r="I77" s="474"/>
      <c r="J77" s="474"/>
      <c r="K77" s="474"/>
      <c r="L77" s="474"/>
      <c r="M77" s="474"/>
      <c r="N77" s="474"/>
      <c r="O77" s="474"/>
      <c r="P77" s="474"/>
      <c r="Q77" s="474"/>
      <c r="R77" s="474"/>
      <c r="S77" s="474"/>
      <c r="T77" s="474"/>
      <c r="U77" s="474"/>
      <c r="V77" s="474"/>
      <c r="W77" s="474"/>
      <c r="X77" s="474"/>
      <c r="Y77" s="474"/>
    </row>
    <row r="78" spans="1:25" ht="75.599999999999994" x14ac:dyDescent="0.25">
      <c r="A78" s="14"/>
      <c r="B78" s="105" t="s">
        <v>338</v>
      </c>
      <c r="C78" s="105" t="s">
        <v>356</v>
      </c>
      <c r="D78" s="29" t="s">
        <v>333</v>
      </c>
      <c r="E78" s="28" t="s">
        <v>334</v>
      </c>
      <c r="F78" s="47" t="s">
        <v>889</v>
      </c>
      <c r="G78" s="47"/>
      <c r="H78" s="474"/>
      <c r="I78" s="474"/>
      <c r="J78" s="474"/>
      <c r="K78" s="474"/>
      <c r="L78" s="474"/>
      <c r="M78" s="474"/>
      <c r="N78" s="474"/>
      <c r="O78" s="474"/>
      <c r="P78" s="474"/>
      <c r="Q78" s="474"/>
      <c r="R78" s="474"/>
      <c r="S78" s="474"/>
      <c r="T78" s="474"/>
      <c r="U78" s="474"/>
      <c r="V78" s="474"/>
      <c r="W78" s="474"/>
      <c r="X78" s="474"/>
      <c r="Y78" s="474"/>
    </row>
    <row r="79" spans="1:25" ht="32.4" x14ac:dyDescent="0.25">
      <c r="A79" s="14"/>
      <c r="B79" s="105" t="s">
        <v>338</v>
      </c>
      <c r="C79" s="105" t="s">
        <v>356</v>
      </c>
      <c r="D79" s="29" t="s">
        <v>336</v>
      </c>
      <c r="E79" s="28" t="s">
        <v>337</v>
      </c>
      <c r="F79" s="47" t="s">
        <v>890</v>
      </c>
      <c r="G79" s="47"/>
      <c r="H79" s="474"/>
      <c r="I79" s="474"/>
      <c r="J79" s="474"/>
      <c r="K79" s="474"/>
      <c r="L79" s="474"/>
      <c r="M79" s="474"/>
      <c r="N79" s="474"/>
      <c r="O79" s="474"/>
      <c r="P79" s="474"/>
      <c r="Q79" s="474"/>
      <c r="R79" s="474"/>
      <c r="S79" s="474"/>
      <c r="T79" s="474"/>
      <c r="U79" s="474"/>
      <c r="V79" s="474"/>
      <c r="W79" s="474"/>
      <c r="X79" s="474"/>
      <c r="Y79" s="474"/>
    </row>
    <row r="80" spans="1:25" ht="43.2" x14ac:dyDescent="0.25">
      <c r="A80" s="14"/>
      <c r="B80" s="105" t="s">
        <v>338</v>
      </c>
      <c r="C80" s="105" t="s">
        <v>356</v>
      </c>
      <c r="D80" s="29" t="s">
        <v>357</v>
      </c>
      <c r="E80" s="28" t="s">
        <v>358</v>
      </c>
      <c r="F80" s="47" t="s">
        <v>891</v>
      </c>
      <c r="G80" s="47" t="s">
        <v>248</v>
      </c>
      <c r="H80" s="474"/>
      <c r="I80" s="474"/>
      <c r="J80" s="474"/>
      <c r="K80" s="474"/>
      <c r="L80" s="474"/>
      <c r="M80" s="474"/>
      <c r="N80" s="474"/>
      <c r="O80" s="474"/>
      <c r="P80" s="474"/>
      <c r="Q80" s="474"/>
      <c r="R80" s="474"/>
      <c r="S80" s="474"/>
      <c r="T80" s="474"/>
      <c r="U80" s="474"/>
      <c r="V80" s="474"/>
      <c r="W80" s="474"/>
      <c r="X80" s="474"/>
      <c r="Y80" s="474"/>
    </row>
    <row r="81" spans="1:25" ht="21.6" x14ac:dyDescent="0.25">
      <c r="A81" s="14"/>
      <c r="B81" s="105" t="s">
        <v>338</v>
      </c>
      <c r="C81" s="105" t="s">
        <v>356</v>
      </c>
      <c r="D81" s="29" t="s">
        <v>359</v>
      </c>
      <c r="E81" s="28" t="s">
        <v>360</v>
      </c>
      <c r="F81" s="47" t="s">
        <v>892</v>
      </c>
      <c r="G81" s="47" t="s">
        <v>248</v>
      </c>
      <c r="H81" s="474"/>
      <c r="I81" s="474"/>
      <c r="J81" s="474"/>
      <c r="K81" s="474"/>
      <c r="L81" s="474"/>
      <c r="M81" s="474"/>
      <c r="N81" s="474"/>
      <c r="O81" s="474"/>
      <c r="P81" s="474"/>
      <c r="Q81" s="474"/>
      <c r="R81" s="474"/>
      <c r="S81" s="474"/>
      <c r="T81" s="474"/>
      <c r="U81" s="474"/>
      <c r="V81" s="474"/>
      <c r="W81" s="474"/>
      <c r="X81" s="474"/>
      <c r="Y81" s="474"/>
    </row>
    <row r="82" spans="1:25" ht="64.8" x14ac:dyDescent="0.25">
      <c r="A82" s="14"/>
      <c r="B82" s="105" t="s">
        <v>338</v>
      </c>
      <c r="C82" s="105" t="s">
        <v>361</v>
      </c>
      <c r="D82" s="29" t="s">
        <v>331</v>
      </c>
      <c r="E82" s="28" t="s">
        <v>332</v>
      </c>
      <c r="F82" s="47" t="s">
        <v>893</v>
      </c>
      <c r="G82" s="47"/>
      <c r="H82" s="474"/>
      <c r="I82" s="474"/>
      <c r="J82" s="474"/>
      <c r="K82" s="474"/>
      <c r="L82" s="474"/>
      <c r="M82" s="474"/>
      <c r="N82" s="474"/>
      <c r="O82" s="474"/>
      <c r="P82" s="474"/>
      <c r="Q82" s="474"/>
      <c r="R82" s="474"/>
      <c r="S82" s="474"/>
      <c r="T82" s="474"/>
      <c r="U82" s="474"/>
      <c r="V82" s="474"/>
      <c r="W82" s="474"/>
      <c r="X82" s="474"/>
      <c r="Y82" s="474"/>
    </row>
    <row r="83" spans="1:25" ht="75.599999999999994" x14ac:dyDescent="0.25">
      <c r="A83" s="14"/>
      <c r="B83" s="105" t="s">
        <v>338</v>
      </c>
      <c r="C83" s="105" t="s">
        <v>361</v>
      </c>
      <c r="D83" s="29" t="s">
        <v>333</v>
      </c>
      <c r="E83" s="28" t="s">
        <v>334</v>
      </c>
      <c r="F83" s="47" t="s">
        <v>894</v>
      </c>
      <c r="G83" s="47"/>
      <c r="H83" s="474"/>
      <c r="I83" s="474"/>
      <c r="J83" s="474"/>
      <c r="K83" s="474"/>
      <c r="L83" s="474"/>
      <c r="M83" s="474"/>
      <c r="N83" s="474"/>
      <c r="O83" s="474"/>
      <c r="P83" s="474"/>
      <c r="Q83" s="474"/>
      <c r="R83" s="474"/>
      <c r="S83" s="474"/>
      <c r="T83" s="474"/>
      <c r="U83" s="474"/>
      <c r="V83" s="474"/>
      <c r="W83" s="474"/>
      <c r="X83" s="474"/>
      <c r="Y83" s="474"/>
    </row>
    <row r="84" spans="1:25" ht="32.4" x14ac:dyDescent="0.25">
      <c r="A84" s="14"/>
      <c r="B84" s="105" t="s">
        <v>338</v>
      </c>
      <c r="C84" s="105" t="s">
        <v>361</v>
      </c>
      <c r="D84" s="29" t="s">
        <v>336</v>
      </c>
      <c r="E84" s="28" t="s">
        <v>337</v>
      </c>
      <c r="F84" s="47" t="s">
        <v>895</v>
      </c>
      <c r="G84" s="47"/>
      <c r="H84" s="474"/>
      <c r="I84" s="474"/>
      <c r="J84" s="474"/>
      <c r="K84" s="474"/>
      <c r="L84" s="474"/>
      <c r="M84" s="474"/>
      <c r="N84" s="474"/>
      <c r="O84" s="474"/>
      <c r="P84" s="474"/>
      <c r="Q84" s="474"/>
      <c r="R84" s="474"/>
      <c r="S84" s="474"/>
      <c r="T84" s="474"/>
      <c r="U84" s="474"/>
      <c r="V84" s="474"/>
      <c r="W84" s="474"/>
      <c r="X84" s="474"/>
      <c r="Y84" s="474"/>
    </row>
    <row r="85" spans="1:25" ht="270" x14ac:dyDescent="0.25">
      <c r="A85" s="14"/>
      <c r="B85" s="105" t="s">
        <v>338</v>
      </c>
      <c r="C85" s="105" t="s">
        <v>361</v>
      </c>
      <c r="D85" s="29" t="s">
        <v>362</v>
      </c>
      <c r="E85" s="30" t="s">
        <v>363</v>
      </c>
      <c r="F85" s="47" t="s">
        <v>896</v>
      </c>
      <c r="G85" s="47" t="s">
        <v>364</v>
      </c>
      <c r="H85" s="474"/>
      <c r="I85" s="474"/>
      <c r="J85" s="474"/>
      <c r="K85" s="474"/>
      <c r="L85" s="474"/>
      <c r="M85" s="474"/>
      <c r="N85" s="474"/>
      <c r="O85" s="474"/>
      <c r="P85" s="474"/>
      <c r="Q85" s="474"/>
      <c r="R85" s="474"/>
      <c r="S85" s="474"/>
      <c r="T85" s="474"/>
      <c r="U85" s="474"/>
      <c r="V85" s="474"/>
      <c r="W85" s="474"/>
      <c r="X85" s="474"/>
      <c r="Y85" s="474"/>
    </row>
    <row r="86" spans="1:25" ht="43.2" x14ac:dyDescent="0.25">
      <c r="A86" s="14"/>
      <c r="B86" s="105" t="s">
        <v>338</v>
      </c>
      <c r="C86" s="105" t="s">
        <v>361</v>
      </c>
      <c r="D86" s="29" t="s">
        <v>365</v>
      </c>
      <c r="E86" s="28" t="s">
        <v>366</v>
      </c>
      <c r="F86" s="47" t="s">
        <v>897</v>
      </c>
      <c r="G86" s="47" t="s">
        <v>367</v>
      </c>
      <c r="H86" s="474"/>
      <c r="I86" s="474"/>
      <c r="J86" s="474"/>
      <c r="K86" s="474"/>
      <c r="L86" s="474"/>
      <c r="M86" s="474"/>
      <c r="N86" s="474"/>
      <c r="O86" s="474"/>
      <c r="P86" s="474"/>
      <c r="Q86" s="474"/>
      <c r="R86" s="474"/>
      <c r="S86" s="474"/>
      <c r="T86" s="474"/>
      <c r="U86" s="474"/>
      <c r="V86" s="474"/>
      <c r="W86" s="474"/>
      <c r="X86" s="474"/>
      <c r="Y86" s="474"/>
    </row>
    <row r="87" spans="1:25" ht="43.2" x14ac:dyDescent="0.25">
      <c r="A87" s="14"/>
      <c r="B87" s="105" t="s">
        <v>338</v>
      </c>
      <c r="C87" s="105" t="s">
        <v>361</v>
      </c>
      <c r="D87" s="29" t="s">
        <v>368</v>
      </c>
      <c r="E87" s="28" t="s">
        <v>369</v>
      </c>
      <c r="F87" s="47" t="s">
        <v>898</v>
      </c>
      <c r="G87" s="47" t="s">
        <v>364</v>
      </c>
      <c r="H87" s="474"/>
      <c r="I87" s="474"/>
      <c r="J87" s="474"/>
      <c r="K87" s="474"/>
      <c r="L87" s="474"/>
      <c r="M87" s="474"/>
      <c r="N87" s="474"/>
      <c r="O87" s="474"/>
      <c r="P87" s="474"/>
      <c r="Q87" s="474"/>
      <c r="R87" s="474"/>
      <c r="S87" s="474"/>
      <c r="T87" s="474"/>
      <c r="U87" s="474"/>
      <c r="V87" s="474"/>
      <c r="W87" s="474"/>
      <c r="X87" s="474"/>
      <c r="Y87" s="474"/>
    </row>
    <row r="88" spans="1:25" ht="75.599999999999994" x14ac:dyDescent="0.25">
      <c r="A88" s="14"/>
      <c r="B88" s="105" t="s">
        <v>338</v>
      </c>
      <c r="C88" s="105" t="s">
        <v>370</v>
      </c>
      <c r="D88" s="29" t="s">
        <v>331</v>
      </c>
      <c r="E88" s="28" t="s">
        <v>332</v>
      </c>
      <c r="F88" s="47" t="s">
        <v>899</v>
      </c>
      <c r="G88" s="47"/>
      <c r="H88" s="474"/>
      <c r="I88" s="474"/>
      <c r="J88" s="474"/>
      <c r="K88" s="474"/>
      <c r="L88" s="474"/>
      <c r="M88" s="474"/>
      <c r="N88" s="474"/>
      <c r="O88" s="474"/>
      <c r="P88" s="474"/>
      <c r="Q88" s="474"/>
      <c r="R88" s="474"/>
      <c r="S88" s="474"/>
      <c r="T88" s="474"/>
      <c r="U88" s="474"/>
      <c r="V88" s="474"/>
      <c r="W88" s="474"/>
      <c r="X88" s="474"/>
      <c r="Y88" s="474"/>
    </row>
    <row r="89" spans="1:25" ht="75.599999999999994" x14ac:dyDescent="0.25">
      <c r="A89" s="14"/>
      <c r="B89" s="105" t="s">
        <v>338</v>
      </c>
      <c r="C89" s="105" t="s">
        <v>370</v>
      </c>
      <c r="D89" s="29" t="s">
        <v>333</v>
      </c>
      <c r="E89" s="28" t="s">
        <v>334</v>
      </c>
      <c r="F89" s="47" t="s">
        <v>900</v>
      </c>
      <c r="G89" s="47"/>
      <c r="H89" s="474"/>
      <c r="I89" s="474"/>
      <c r="J89" s="474"/>
      <c r="K89" s="474"/>
      <c r="L89" s="474"/>
      <c r="M89" s="474"/>
      <c r="N89" s="474"/>
      <c r="O89" s="474"/>
      <c r="P89" s="474"/>
      <c r="Q89" s="474"/>
      <c r="R89" s="474"/>
      <c r="S89" s="474"/>
      <c r="T89" s="474"/>
      <c r="U89" s="474"/>
      <c r="V89" s="474"/>
      <c r="W89" s="474"/>
      <c r="X89" s="474"/>
      <c r="Y89" s="474"/>
    </row>
    <row r="90" spans="1:25" ht="32.4" x14ac:dyDescent="0.25">
      <c r="A90" s="14"/>
      <c r="B90" s="105" t="s">
        <v>338</v>
      </c>
      <c r="C90" s="105" t="s">
        <v>370</v>
      </c>
      <c r="D90" s="29" t="s">
        <v>336</v>
      </c>
      <c r="E90" s="28" t="s">
        <v>337</v>
      </c>
      <c r="F90" s="47" t="s">
        <v>901</v>
      </c>
      <c r="G90" s="47"/>
      <c r="H90" s="474"/>
      <c r="I90" s="474"/>
      <c r="J90" s="474"/>
      <c r="K90" s="474"/>
      <c r="L90" s="474"/>
      <c r="M90" s="474"/>
      <c r="N90" s="474"/>
      <c r="O90" s="474"/>
      <c r="P90" s="474"/>
      <c r="Q90" s="474"/>
      <c r="R90" s="474"/>
      <c r="S90" s="474"/>
      <c r="T90" s="474"/>
      <c r="U90" s="474"/>
      <c r="V90" s="474"/>
      <c r="W90" s="474"/>
      <c r="X90" s="474"/>
      <c r="Y90" s="474"/>
    </row>
    <row r="91" spans="1:25" ht="21.6" x14ac:dyDescent="0.25">
      <c r="A91" s="14"/>
      <c r="B91" s="105" t="s">
        <v>338</v>
      </c>
      <c r="C91" s="105" t="s">
        <v>370</v>
      </c>
      <c r="D91" s="29" t="s">
        <v>371</v>
      </c>
      <c r="E91" s="28" t="s">
        <v>372</v>
      </c>
      <c r="F91" s="47" t="s">
        <v>902</v>
      </c>
      <c r="G91" s="47" t="s">
        <v>373</v>
      </c>
      <c r="H91" s="474"/>
      <c r="I91" s="474"/>
      <c r="J91" s="474"/>
      <c r="K91" s="474"/>
      <c r="L91" s="474"/>
      <c r="M91" s="474"/>
      <c r="N91" s="474"/>
      <c r="O91" s="474"/>
      <c r="P91" s="474"/>
      <c r="Q91" s="474"/>
      <c r="R91" s="474"/>
      <c r="S91" s="474"/>
      <c r="T91" s="474"/>
      <c r="U91" s="474"/>
      <c r="V91" s="474"/>
      <c r="W91" s="474"/>
      <c r="X91" s="474"/>
      <c r="Y91" s="474"/>
    </row>
    <row r="92" spans="1:25" ht="43.2" x14ac:dyDescent="0.25">
      <c r="A92" s="14"/>
      <c r="B92" s="105" t="s">
        <v>338</v>
      </c>
      <c r="C92" s="105" t="s">
        <v>370</v>
      </c>
      <c r="D92" s="29" t="s">
        <v>374</v>
      </c>
      <c r="E92" s="28" t="s">
        <v>375</v>
      </c>
      <c r="F92" s="47" t="s">
        <v>903</v>
      </c>
      <c r="G92" s="47" t="s">
        <v>376</v>
      </c>
      <c r="H92" s="474"/>
      <c r="I92" s="474"/>
      <c r="J92" s="474"/>
      <c r="K92" s="474"/>
      <c r="L92" s="474"/>
      <c r="M92" s="474"/>
      <c r="N92" s="474"/>
      <c r="O92" s="474"/>
      <c r="P92" s="474"/>
      <c r="Q92" s="474"/>
      <c r="R92" s="474"/>
      <c r="S92" s="474"/>
      <c r="T92" s="474"/>
      <c r="U92" s="474"/>
      <c r="V92" s="474"/>
      <c r="W92" s="474"/>
      <c r="X92" s="474"/>
      <c r="Y92" s="474"/>
    </row>
    <row r="93" spans="1:25" ht="32.4" x14ac:dyDescent="0.25">
      <c r="A93" s="14"/>
      <c r="B93" s="105" t="s">
        <v>338</v>
      </c>
      <c r="C93" s="105" t="s">
        <v>370</v>
      </c>
      <c r="D93" s="29" t="s">
        <v>377</v>
      </c>
      <c r="E93" s="28" t="s">
        <v>378</v>
      </c>
      <c r="F93" s="47" t="s">
        <v>904</v>
      </c>
      <c r="G93" s="47" t="s">
        <v>379</v>
      </c>
      <c r="H93" s="474"/>
      <c r="I93" s="474"/>
      <c r="J93" s="474"/>
      <c r="K93" s="474"/>
      <c r="L93" s="474"/>
      <c r="M93" s="474"/>
      <c r="N93" s="474"/>
      <c r="O93" s="474"/>
      <c r="P93" s="474"/>
      <c r="Q93" s="474"/>
      <c r="R93" s="474"/>
      <c r="S93" s="474"/>
      <c r="T93" s="474"/>
      <c r="U93" s="474"/>
      <c r="V93" s="474"/>
      <c r="W93" s="474"/>
      <c r="X93" s="474"/>
      <c r="Y93" s="474"/>
    </row>
    <row r="94" spans="1:25" ht="54" x14ac:dyDescent="0.25">
      <c r="A94" s="14"/>
      <c r="B94" s="105" t="s">
        <v>338</v>
      </c>
      <c r="C94" s="105" t="s">
        <v>380</v>
      </c>
      <c r="D94" s="29" t="s">
        <v>331</v>
      </c>
      <c r="E94" s="28" t="s">
        <v>332</v>
      </c>
      <c r="F94" s="47" t="s">
        <v>905</v>
      </c>
      <c r="G94" s="47"/>
      <c r="H94" s="474"/>
      <c r="I94" s="474"/>
      <c r="J94" s="474"/>
      <c r="K94" s="474"/>
      <c r="L94" s="474"/>
      <c r="M94" s="474"/>
      <c r="N94" s="474"/>
      <c r="O94" s="474"/>
      <c r="P94" s="474"/>
      <c r="Q94" s="474"/>
      <c r="R94" s="474"/>
      <c r="S94" s="474"/>
      <c r="T94" s="474"/>
      <c r="U94" s="474"/>
      <c r="V94" s="474"/>
      <c r="W94" s="474"/>
      <c r="X94" s="474"/>
      <c r="Y94" s="474"/>
    </row>
    <row r="95" spans="1:25" ht="64.8" x14ac:dyDescent="0.25">
      <c r="A95" s="14"/>
      <c r="B95" s="105" t="s">
        <v>338</v>
      </c>
      <c r="C95" s="105" t="s">
        <v>380</v>
      </c>
      <c r="D95" s="29" t="s">
        <v>333</v>
      </c>
      <c r="E95" s="28" t="s">
        <v>334</v>
      </c>
      <c r="F95" s="47" t="s">
        <v>906</v>
      </c>
      <c r="G95" s="47"/>
      <c r="H95" s="474"/>
      <c r="I95" s="474"/>
      <c r="J95" s="474"/>
      <c r="K95" s="474"/>
      <c r="L95" s="474"/>
      <c r="M95" s="474"/>
      <c r="N95" s="474"/>
      <c r="O95" s="474"/>
      <c r="P95" s="474"/>
      <c r="Q95" s="474"/>
      <c r="R95" s="474"/>
      <c r="S95" s="474"/>
      <c r="T95" s="474"/>
      <c r="U95" s="474"/>
      <c r="V95" s="474"/>
      <c r="W95" s="474"/>
      <c r="X95" s="474"/>
      <c r="Y95" s="474"/>
    </row>
    <row r="96" spans="1:25" ht="32.4" x14ac:dyDescent="0.25">
      <c r="A96" s="14"/>
      <c r="B96" s="105" t="s">
        <v>338</v>
      </c>
      <c r="C96" s="105" t="s">
        <v>380</v>
      </c>
      <c r="D96" s="29" t="s">
        <v>336</v>
      </c>
      <c r="E96" s="28" t="s">
        <v>337</v>
      </c>
      <c r="F96" s="47" t="s">
        <v>907</v>
      </c>
      <c r="G96" s="47"/>
      <c r="H96" s="474"/>
      <c r="I96" s="474"/>
      <c r="J96" s="474"/>
      <c r="K96" s="474"/>
      <c r="L96" s="474"/>
      <c r="M96" s="474"/>
      <c r="N96" s="474"/>
      <c r="O96" s="474"/>
      <c r="P96" s="474"/>
      <c r="Q96" s="474"/>
      <c r="R96" s="474"/>
      <c r="S96" s="474"/>
      <c r="T96" s="474"/>
      <c r="U96" s="474"/>
      <c r="V96" s="474"/>
      <c r="W96" s="474"/>
      <c r="X96" s="474"/>
      <c r="Y96" s="474"/>
    </row>
    <row r="97" spans="1:25" ht="43.2" x14ac:dyDescent="0.25">
      <c r="A97" s="14"/>
      <c r="B97" s="105" t="s">
        <v>338</v>
      </c>
      <c r="C97" s="105" t="s">
        <v>380</v>
      </c>
      <c r="D97" s="29" t="s">
        <v>381</v>
      </c>
      <c r="E97" s="28" t="s">
        <v>382</v>
      </c>
      <c r="F97" s="47" t="s">
        <v>908</v>
      </c>
      <c r="G97" s="47" t="s">
        <v>383</v>
      </c>
      <c r="H97" s="474"/>
      <c r="I97" s="474"/>
      <c r="J97" s="474"/>
      <c r="K97" s="474"/>
      <c r="L97" s="474"/>
      <c r="M97" s="474"/>
      <c r="N97" s="474"/>
      <c r="O97" s="474"/>
      <c r="P97" s="474"/>
      <c r="Q97" s="474"/>
      <c r="R97" s="474"/>
      <c r="S97" s="474"/>
      <c r="T97" s="474"/>
      <c r="U97" s="474"/>
      <c r="V97" s="474"/>
      <c r="W97" s="474"/>
      <c r="X97" s="474"/>
      <c r="Y97" s="474"/>
    </row>
    <row r="98" spans="1:25" ht="43.2" x14ac:dyDescent="0.25">
      <c r="A98" s="14"/>
      <c r="B98" s="105" t="s">
        <v>338</v>
      </c>
      <c r="C98" s="105" t="s">
        <v>380</v>
      </c>
      <c r="D98" s="29" t="s">
        <v>384</v>
      </c>
      <c r="E98" s="28" t="s">
        <v>385</v>
      </c>
      <c r="F98" s="47" t="s">
        <v>909</v>
      </c>
      <c r="G98" s="47" t="s">
        <v>383</v>
      </c>
      <c r="H98" s="474"/>
      <c r="I98" s="474"/>
      <c r="J98" s="474"/>
      <c r="K98" s="474"/>
      <c r="L98" s="474"/>
      <c r="M98" s="474"/>
      <c r="N98" s="474"/>
      <c r="O98" s="474"/>
      <c r="P98" s="474"/>
      <c r="Q98" s="474"/>
      <c r="R98" s="474"/>
      <c r="S98" s="474"/>
      <c r="T98" s="474"/>
      <c r="U98" s="474"/>
      <c r="V98" s="474"/>
      <c r="W98" s="474"/>
      <c r="X98" s="474"/>
      <c r="Y98" s="474"/>
    </row>
    <row r="99" spans="1:25" ht="64.8" x14ac:dyDescent="0.25">
      <c r="A99" s="14"/>
      <c r="B99" s="105" t="s">
        <v>338</v>
      </c>
      <c r="C99" s="105" t="s">
        <v>380</v>
      </c>
      <c r="D99" s="29" t="s">
        <v>386</v>
      </c>
      <c r="E99" s="28" t="s">
        <v>387</v>
      </c>
      <c r="F99" s="47" t="s">
        <v>910</v>
      </c>
      <c r="G99" s="47" t="s">
        <v>388</v>
      </c>
      <c r="H99" s="474"/>
      <c r="I99" s="474"/>
      <c r="J99" s="474"/>
      <c r="K99" s="474"/>
      <c r="L99" s="474"/>
      <c r="M99" s="474"/>
      <c r="N99" s="474"/>
      <c r="O99" s="474"/>
      <c r="P99" s="474"/>
      <c r="Q99" s="474"/>
      <c r="R99" s="474"/>
      <c r="S99" s="474"/>
      <c r="T99" s="474"/>
      <c r="U99" s="474"/>
      <c r="V99" s="474"/>
      <c r="W99" s="474"/>
      <c r="X99" s="474"/>
      <c r="Y99" s="474"/>
    </row>
    <row r="100" spans="1:25" ht="43.2" x14ac:dyDescent="0.25">
      <c r="A100" s="14"/>
      <c r="B100" s="105" t="s">
        <v>338</v>
      </c>
      <c r="C100" s="105" t="s">
        <v>380</v>
      </c>
      <c r="D100" s="29" t="s">
        <v>389</v>
      </c>
      <c r="E100" s="28" t="s">
        <v>390</v>
      </c>
      <c r="F100" s="47" t="s">
        <v>911</v>
      </c>
      <c r="G100" s="47" t="s">
        <v>391</v>
      </c>
      <c r="H100" s="474"/>
      <c r="I100" s="474"/>
      <c r="J100" s="474"/>
      <c r="K100" s="474"/>
      <c r="L100" s="474"/>
      <c r="M100" s="474"/>
      <c r="N100" s="474"/>
      <c r="O100" s="474"/>
      <c r="P100" s="474"/>
      <c r="Q100" s="474"/>
      <c r="R100" s="474"/>
      <c r="S100" s="474"/>
      <c r="T100" s="474"/>
      <c r="U100" s="474"/>
      <c r="V100" s="474"/>
      <c r="W100" s="474"/>
      <c r="X100" s="474"/>
      <c r="Y100" s="474"/>
    </row>
    <row r="101" spans="1:25" ht="54" x14ac:dyDescent="0.25">
      <c r="A101" s="14"/>
      <c r="B101" s="105" t="s">
        <v>338</v>
      </c>
      <c r="C101" s="105" t="s">
        <v>392</v>
      </c>
      <c r="D101" s="29" t="s">
        <v>331</v>
      </c>
      <c r="E101" s="28" t="s">
        <v>332</v>
      </c>
      <c r="F101" s="47" t="s">
        <v>912</v>
      </c>
      <c r="G101" s="47"/>
      <c r="H101" s="474"/>
      <c r="I101" s="474"/>
      <c r="J101" s="474"/>
      <c r="K101" s="474"/>
      <c r="L101" s="474"/>
      <c r="M101" s="474"/>
      <c r="N101" s="474"/>
      <c r="O101" s="474"/>
      <c r="P101" s="474"/>
      <c r="Q101" s="474"/>
      <c r="R101" s="474"/>
      <c r="S101" s="474"/>
      <c r="T101" s="474"/>
      <c r="U101" s="474"/>
      <c r="V101" s="474"/>
      <c r="W101" s="474"/>
      <c r="X101" s="474"/>
      <c r="Y101" s="474"/>
    </row>
    <row r="102" spans="1:25" ht="86.4" x14ac:dyDescent="0.25">
      <c r="A102" s="14"/>
      <c r="B102" s="105" t="s">
        <v>338</v>
      </c>
      <c r="C102" s="105" t="s">
        <v>392</v>
      </c>
      <c r="D102" s="29" t="s">
        <v>333</v>
      </c>
      <c r="E102" s="28" t="s">
        <v>334</v>
      </c>
      <c r="F102" s="47" t="s">
        <v>913</v>
      </c>
      <c r="G102" s="47"/>
      <c r="H102" s="474"/>
      <c r="I102" s="474"/>
      <c r="J102" s="474"/>
      <c r="K102" s="474"/>
      <c r="L102" s="474"/>
      <c r="M102" s="474"/>
      <c r="N102" s="474"/>
      <c r="O102" s="474"/>
      <c r="P102" s="474"/>
      <c r="Q102" s="474"/>
      <c r="R102" s="474"/>
      <c r="S102" s="474"/>
      <c r="T102" s="474"/>
      <c r="U102" s="474"/>
      <c r="V102" s="474"/>
      <c r="W102" s="474"/>
      <c r="X102" s="474"/>
      <c r="Y102" s="474"/>
    </row>
    <row r="103" spans="1:25" ht="32.4" x14ac:dyDescent="0.25">
      <c r="A103" s="14"/>
      <c r="B103" s="105" t="s">
        <v>338</v>
      </c>
      <c r="C103" s="105" t="s">
        <v>392</v>
      </c>
      <c r="D103" s="29" t="s">
        <v>336</v>
      </c>
      <c r="E103" s="28" t="s">
        <v>337</v>
      </c>
      <c r="F103" s="47" t="s">
        <v>907</v>
      </c>
      <c r="G103" s="47"/>
      <c r="H103" s="474"/>
      <c r="I103" s="474"/>
      <c r="J103" s="474"/>
      <c r="K103" s="474"/>
      <c r="L103" s="474"/>
      <c r="M103" s="474"/>
      <c r="N103" s="474"/>
      <c r="O103" s="474"/>
      <c r="P103" s="474"/>
      <c r="Q103" s="474"/>
      <c r="R103" s="474"/>
      <c r="S103" s="474"/>
      <c r="T103" s="474"/>
      <c r="U103" s="474"/>
      <c r="V103" s="474"/>
      <c r="W103" s="474"/>
      <c r="X103" s="474"/>
      <c r="Y103" s="474"/>
    </row>
    <row r="104" spans="1:25" ht="54" x14ac:dyDescent="0.25">
      <c r="A104" s="14"/>
      <c r="B104" s="105" t="s">
        <v>338</v>
      </c>
      <c r="C104" s="105" t="s">
        <v>392</v>
      </c>
      <c r="D104" s="29" t="s">
        <v>393</v>
      </c>
      <c r="E104" s="28" t="s">
        <v>394</v>
      </c>
      <c r="F104" s="47" t="s">
        <v>914</v>
      </c>
      <c r="G104" s="47" t="s">
        <v>395</v>
      </c>
      <c r="H104" s="474"/>
      <c r="I104" s="474"/>
      <c r="J104" s="474"/>
      <c r="K104" s="474"/>
      <c r="L104" s="474"/>
      <c r="M104" s="474"/>
      <c r="N104" s="474"/>
      <c r="O104" s="474"/>
      <c r="P104" s="474"/>
      <c r="Q104" s="474"/>
      <c r="R104" s="474"/>
      <c r="S104" s="474"/>
      <c r="T104" s="474"/>
      <c r="U104" s="474"/>
      <c r="V104" s="474"/>
      <c r="W104" s="474"/>
      <c r="X104" s="474"/>
      <c r="Y104" s="474"/>
    </row>
    <row r="105" spans="1:25" ht="54" x14ac:dyDescent="0.25">
      <c r="A105" s="14"/>
      <c r="B105" s="105" t="s">
        <v>338</v>
      </c>
      <c r="C105" s="105" t="s">
        <v>392</v>
      </c>
      <c r="D105" s="29" t="s">
        <v>396</v>
      </c>
      <c r="E105" s="28" t="s">
        <v>397</v>
      </c>
      <c r="F105" s="47" t="s">
        <v>914</v>
      </c>
      <c r="G105" s="47" t="s">
        <v>395</v>
      </c>
      <c r="H105" s="474"/>
      <c r="I105" s="474"/>
      <c r="J105" s="474"/>
      <c r="K105" s="474"/>
      <c r="L105" s="474"/>
      <c r="M105" s="474"/>
      <c r="N105" s="474"/>
      <c r="O105" s="474"/>
      <c r="P105" s="474"/>
      <c r="Q105" s="474"/>
      <c r="R105" s="474"/>
      <c r="S105" s="474"/>
      <c r="T105" s="474"/>
      <c r="U105" s="474"/>
      <c r="V105" s="474"/>
      <c r="W105" s="474"/>
      <c r="X105" s="474"/>
      <c r="Y105" s="474"/>
    </row>
    <row r="106" spans="1:25" ht="54" x14ac:dyDescent="0.25">
      <c r="A106" s="14"/>
      <c r="B106" s="105" t="s">
        <v>338</v>
      </c>
      <c r="C106" s="105" t="s">
        <v>392</v>
      </c>
      <c r="D106" s="29" t="s">
        <v>398</v>
      </c>
      <c r="E106" s="28" t="s">
        <v>399</v>
      </c>
      <c r="F106" s="47" t="s">
        <v>914</v>
      </c>
      <c r="G106" s="47" t="s">
        <v>395</v>
      </c>
      <c r="H106" s="474"/>
      <c r="I106" s="474"/>
      <c r="J106" s="474"/>
      <c r="K106" s="474"/>
      <c r="L106" s="474"/>
      <c r="M106" s="474"/>
      <c r="N106" s="474"/>
      <c r="O106" s="474"/>
      <c r="P106" s="474"/>
      <c r="Q106" s="474"/>
      <c r="R106" s="474"/>
      <c r="S106" s="474"/>
      <c r="T106" s="474"/>
      <c r="U106" s="474"/>
      <c r="V106" s="474"/>
      <c r="W106" s="474"/>
      <c r="X106" s="474"/>
      <c r="Y106" s="474"/>
    </row>
    <row r="107" spans="1:25" ht="43.2" x14ac:dyDescent="0.25">
      <c r="A107" s="14"/>
      <c r="B107" s="105" t="s">
        <v>338</v>
      </c>
      <c r="C107" s="105" t="s">
        <v>392</v>
      </c>
      <c r="D107" s="29" t="s">
        <v>400</v>
      </c>
      <c r="E107" s="28" t="s">
        <v>401</v>
      </c>
      <c r="F107" s="47" t="s">
        <v>898</v>
      </c>
      <c r="G107" s="47" t="s">
        <v>402</v>
      </c>
      <c r="H107" s="474"/>
      <c r="I107" s="474"/>
      <c r="J107" s="474"/>
      <c r="K107" s="474"/>
      <c r="L107" s="474"/>
      <c r="M107" s="474"/>
      <c r="N107" s="474"/>
      <c r="O107" s="474"/>
      <c r="P107" s="474"/>
      <c r="Q107" s="474"/>
      <c r="R107" s="474"/>
      <c r="S107" s="474"/>
      <c r="T107" s="474"/>
      <c r="U107" s="474"/>
      <c r="V107" s="474"/>
      <c r="W107" s="474"/>
      <c r="X107" s="474"/>
      <c r="Y107" s="474"/>
    </row>
    <row r="108" spans="1:25" ht="43.2" x14ac:dyDescent="0.25">
      <c r="A108" s="14"/>
      <c r="B108" s="105" t="s">
        <v>338</v>
      </c>
      <c r="C108" s="105" t="s">
        <v>392</v>
      </c>
      <c r="D108" s="29" t="s">
        <v>403</v>
      </c>
      <c r="E108" s="28" t="s">
        <v>404</v>
      </c>
      <c r="F108" s="47" t="s">
        <v>915</v>
      </c>
      <c r="G108" s="47" t="s">
        <v>402</v>
      </c>
      <c r="H108" s="474"/>
      <c r="I108" s="474"/>
      <c r="J108" s="474"/>
      <c r="K108" s="474"/>
      <c r="L108" s="474"/>
      <c r="M108" s="474"/>
      <c r="N108" s="474"/>
      <c r="O108" s="474"/>
      <c r="P108" s="474"/>
      <c r="Q108" s="474"/>
      <c r="R108" s="474"/>
      <c r="S108" s="474"/>
      <c r="T108" s="474"/>
      <c r="U108" s="474"/>
      <c r="V108" s="474"/>
      <c r="W108" s="474"/>
      <c r="X108" s="474"/>
      <c r="Y108" s="474"/>
    </row>
    <row r="109" spans="1:25" ht="32.4" x14ac:dyDescent="0.25">
      <c r="A109" s="14"/>
      <c r="B109" s="105" t="s">
        <v>338</v>
      </c>
      <c r="C109" s="105" t="s">
        <v>392</v>
      </c>
      <c r="D109" s="29" t="s">
        <v>405</v>
      </c>
      <c r="E109" s="28" t="s">
        <v>406</v>
      </c>
      <c r="F109" s="47" t="s">
        <v>915</v>
      </c>
      <c r="G109" s="47" t="s">
        <v>407</v>
      </c>
      <c r="H109" s="474"/>
      <c r="I109" s="474"/>
      <c r="J109" s="474"/>
      <c r="K109" s="474"/>
      <c r="L109" s="474"/>
      <c r="M109" s="474"/>
      <c r="N109" s="474"/>
      <c r="O109" s="474"/>
      <c r="P109" s="474"/>
      <c r="Q109" s="474"/>
      <c r="R109" s="474"/>
      <c r="S109" s="474"/>
      <c r="T109" s="474"/>
      <c r="U109" s="474"/>
      <c r="V109" s="474"/>
      <c r="W109" s="474"/>
      <c r="X109" s="474"/>
      <c r="Y109" s="474"/>
    </row>
    <row r="110" spans="1:25" ht="54" x14ac:dyDescent="0.25">
      <c r="A110" s="14"/>
      <c r="B110" s="105" t="s">
        <v>338</v>
      </c>
      <c r="C110" s="105" t="s">
        <v>392</v>
      </c>
      <c r="D110" s="29" t="s">
        <v>408</v>
      </c>
      <c r="E110" s="28" t="s">
        <v>409</v>
      </c>
      <c r="F110" s="47" t="s">
        <v>915</v>
      </c>
      <c r="G110" s="47" t="s">
        <v>395</v>
      </c>
      <c r="H110" s="474"/>
      <c r="I110" s="474"/>
      <c r="J110" s="474"/>
      <c r="K110" s="474"/>
      <c r="L110" s="474"/>
      <c r="M110" s="474"/>
      <c r="N110" s="474"/>
      <c r="O110" s="474"/>
      <c r="P110" s="474"/>
      <c r="Q110" s="474"/>
      <c r="R110" s="474"/>
      <c r="S110" s="474"/>
      <c r="T110" s="474"/>
      <c r="U110" s="474"/>
      <c r="V110" s="474"/>
      <c r="W110" s="474"/>
      <c r="X110" s="474"/>
      <c r="Y110" s="474"/>
    </row>
    <row r="111" spans="1:25" ht="43.2" x14ac:dyDescent="0.25">
      <c r="A111" s="14"/>
      <c r="B111" s="105" t="s">
        <v>338</v>
      </c>
      <c r="C111" s="105" t="s">
        <v>410</v>
      </c>
      <c r="D111" s="29" t="s">
        <v>331</v>
      </c>
      <c r="E111" s="28" t="s">
        <v>332</v>
      </c>
      <c r="F111" s="47" t="s">
        <v>916</v>
      </c>
      <c r="G111" s="47"/>
      <c r="H111" s="474"/>
      <c r="I111" s="474"/>
      <c r="J111" s="474"/>
      <c r="K111" s="474"/>
      <c r="L111" s="474"/>
      <c r="M111" s="474"/>
      <c r="N111" s="474"/>
      <c r="O111" s="474"/>
      <c r="P111" s="474"/>
      <c r="Q111" s="474"/>
      <c r="R111" s="474"/>
      <c r="S111" s="474"/>
      <c r="T111" s="474"/>
      <c r="U111" s="474"/>
      <c r="V111" s="474"/>
      <c r="W111" s="474"/>
      <c r="X111" s="474"/>
      <c r="Y111" s="474"/>
    </row>
    <row r="112" spans="1:25" ht="97.2" x14ac:dyDescent="0.25">
      <c r="A112" s="14"/>
      <c r="B112" s="105" t="s">
        <v>338</v>
      </c>
      <c r="C112" s="105" t="s">
        <v>410</v>
      </c>
      <c r="D112" s="29" t="s">
        <v>333</v>
      </c>
      <c r="E112" s="28" t="s">
        <v>334</v>
      </c>
      <c r="F112" s="47" t="s">
        <v>917</v>
      </c>
      <c r="G112" s="47"/>
      <c r="H112" s="474"/>
      <c r="I112" s="474"/>
      <c r="J112" s="474"/>
      <c r="K112" s="474"/>
      <c r="L112" s="474"/>
      <c r="M112" s="474"/>
      <c r="N112" s="474"/>
      <c r="O112" s="474"/>
      <c r="P112" s="474"/>
      <c r="Q112" s="474"/>
      <c r="R112" s="474"/>
      <c r="S112" s="474"/>
      <c r="T112" s="474"/>
      <c r="U112" s="474"/>
      <c r="V112" s="474"/>
      <c r="W112" s="474"/>
      <c r="X112" s="474"/>
      <c r="Y112" s="474"/>
    </row>
    <row r="113" spans="1:25" ht="32.4" x14ac:dyDescent="0.25">
      <c r="A113" s="14"/>
      <c r="B113" s="105" t="s">
        <v>338</v>
      </c>
      <c r="C113" s="105" t="s">
        <v>410</v>
      </c>
      <c r="D113" s="29" t="s">
        <v>336</v>
      </c>
      <c r="E113" s="28" t="s">
        <v>337</v>
      </c>
      <c r="F113" s="47" t="s">
        <v>907</v>
      </c>
      <c r="G113" s="47"/>
      <c r="H113" s="474"/>
      <c r="I113" s="474"/>
      <c r="J113" s="474"/>
      <c r="K113" s="474"/>
      <c r="L113" s="474"/>
      <c r="M113" s="474"/>
      <c r="N113" s="474"/>
      <c r="O113" s="474"/>
      <c r="P113" s="474"/>
      <c r="Q113" s="474"/>
      <c r="R113" s="474"/>
      <c r="S113" s="474"/>
      <c r="T113" s="474"/>
      <c r="U113" s="474"/>
      <c r="V113" s="474"/>
      <c r="W113" s="474"/>
      <c r="X113" s="474"/>
      <c r="Y113" s="474"/>
    </row>
    <row r="114" spans="1:25" ht="54" x14ac:dyDescent="0.25">
      <c r="A114" s="14"/>
      <c r="B114" s="105" t="s">
        <v>338</v>
      </c>
      <c r="C114" s="105" t="s">
        <v>410</v>
      </c>
      <c r="D114" s="29" t="s">
        <v>411</v>
      </c>
      <c r="E114" s="28" t="s">
        <v>1036</v>
      </c>
      <c r="F114" s="47" t="s">
        <v>918</v>
      </c>
      <c r="G114" s="47" t="s">
        <v>412</v>
      </c>
      <c r="H114" s="474"/>
      <c r="I114" s="474"/>
      <c r="J114" s="474"/>
      <c r="K114" s="474"/>
      <c r="L114" s="474"/>
      <c r="M114" s="474"/>
      <c r="N114" s="474"/>
      <c r="O114" s="474"/>
      <c r="P114" s="474"/>
      <c r="Q114" s="474"/>
      <c r="R114" s="474"/>
      <c r="S114" s="474"/>
      <c r="T114" s="474"/>
      <c r="U114" s="474"/>
      <c r="V114" s="474"/>
      <c r="W114" s="474"/>
      <c r="X114" s="474"/>
      <c r="Y114" s="474"/>
    </row>
    <row r="115" spans="1:25" ht="43.2" x14ac:dyDescent="0.25">
      <c r="A115" s="14"/>
      <c r="B115" s="105" t="s">
        <v>338</v>
      </c>
      <c r="C115" s="105" t="s">
        <v>410</v>
      </c>
      <c r="D115" s="29" t="s">
        <v>413</v>
      </c>
      <c r="E115" s="28" t="s">
        <v>414</v>
      </c>
      <c r="F115" s="47" t="s">
        <v>919</v>
      </c>
      <c r="G115" s="47" t="s">
        <v>415</v>
      </c>
      <c r="H115" s="474"/>
      <c r="I115" s="474"/>
      <c r="J115" s="474"/>
      <c r="K115" s="474"/>
      <c r="L115" s="474"/>
      <c r="M115" s="474"/>
      <c r="N115" s="474"/>
      <c r="O115" s="474"/>
      <c r="P115" s="474"/>
      <c r="Q115" s="474"/>
      <c r="R115" s="474"/>
      <c r="S115" s="474"/>
      <c r="T115" s="474"/>
      <c r="U115" s="474"/>
      <c r="V115" s="474"/>
      <c r="W115" s="474"/>
      <c r="X115" s="474"/>
      <c r="Y115" s="474"/>
    </row>
    <row r="116" spans="1:25" ht="64.8" x14ac:dyDescent="0.25">
      <c r="A116" s="14"/>
      <c r="B116" s="105" t="s">
        <v>338</v>
      </c>
      <c r="C116" s="105" t="s">
        <v>410</v>
      </c>
      <c r="D116" s="29" t="s">
        <v>416</v>
      </c>
      <c r="E116" s="28" t="s">
        <v>417</v>
      </c>
      <c r="F116" s="47" t="s">
        <v>920</v>
      </c>
      <c r="G116" s="47" t="s">
        <v>418</v>
      </c>
      <c r="H116" s="474"/>
      <c r="I116" s="474"/>
      <c r="J116" s="474"/>
      <c r="K116" s="474"/>
      <c r="L116" s="474"/>
      <c r="M116" s="474"/>
      <c r="N116" s="474"/>
      <c r="O116" s="474"/>
      <c r="P116" s="474"/>
      <c r="Q116" s="474"/>
      <c r="R116" s="474"/>
      <c r="S116" s="474"/>
      <c r="T116" s="474"/>
      <c r="U116" s="474"/>
      <c r="V116" s="474"/>
      <c r="W116" s="474"/>
      <c r="X116" s="474"/>
      <c r="Y116" s="474"/>
    </row>
    <row r="117" spans="1:25" ht="54" x14ac:dyDescent="0.25">
      <c r="A117" s="14"/>
      <c r="B117" s="105" t="s">
        <v>338</v>
      </c>
      <c r="C117" s="105" t="s">
        <v>410</v>
      </c>
      <c r="D117" s="29" t="s">
        <v>419</v>
      </c>
      <c r="E117" s="28" t="s">
        <v>420</v>
      </c>
      <c r="F117" s="47" t="s">
        <v>921</v>
      </c>
      <c r="G117" s="47" t="s">
        <v>421</v>
      </c>
      <c r="H117" s="474"/>
      <c r="I117" s="474"/>
      <c r="J117" s="474"/>
      <c r="K117" s="474"/>
      <c r="L117" s="474"/>
      <c r="M117" s="474"/>
      <c r="N117" s="474"/>
      <c r="O117" s="474"/>
      <c r="P117" s="474"/>
      <c r="Q117" s="474"/>
      <c r="R117" s="474"/>
      <c r="S117" s="474"/>
      <c r="T117" s="474"/>
      <c r="U117" s="474"/>
      <c r="V117" s="474"/>
      <c r="W117" s="474"/>
      <c r="X117" s="474"/>
      <c r="Y117" s="474"/>
    </row>
    <row r="118" spans="1:25" ht="54.6" thickBot="1" x14ac:dyDescent="0.3">
      <c r="A118" s="14"/>
      <c r="B118" s="106" t="s">
        <v>338</v>
      </c>
      <c r="C118" s="106" t="s">
        <v>410</v>
      </c>
      <c r="D118" s="36" t="s">
        <v>422</v>
      </c>
      <c r="E118" s="37" t="s">
        <v>423</v>
      </c>
      <c r="F118" s="467" t="s">
        <v>922</v>
      </c>
      <c r="G118" s="467" t="s">
        <v>424</v>
      </c>
      <c r="H118" s="474"/>
      <c r="I118" s="474"/>
      <c r="J118" s="474"/>
      <c r="K118" s="474"/>
      <c r="L118" s="474"/>
      <c r="M118" s="474"/>
      <c r="N118" s="474"/>
      <c r="O118" s="474"/>
      <c r="P118" s="474"/>
      <c r="Q118" s="474"/>
      <c r="R118" s="474"/>
      <c r="S118" s="474"/>
      <c r="T118" s="474"/>
      <c r="U118" s="474"/>
      <c r="V118" s="474"/>
      <c r="W118" s="474"/>
      <c r="X118" s="474"/>
      <c r="Y118" s="474"/>
    </row>
    <row r="119" spans="1:25" ht="32.4" x14ac:dyDescent="0.25">
      <c r="A119" s="14"/>
      <c r="B119" s="107" t="s">
        <v>425</v>
      </c>
      <c r="C119" s="107" t="s">
        <v>426</v>
      </c>
      <c r="D119" s="39" t="s">
        <v>331</v>
      </c>
      <c r="E119" s="26" t="s">
        <v>332</v>
      </c>
      <c r="F119" s="468" t="s">
        <v>923</v>
      </c>
      <c r="G119" s="468"/>
      <c r="H119" s="474"/>
      <c r="I119" s="474"/>
      <c r="J119" s="474"/>
      <c r="K119" s="474"/>
      <c r="L119" s="474"/>
      <c r="M119" s="474"/>
      <c r="N119" s="474"/>
      <c r="O119" s="474"/>
      <c r="P119" s="474"/>
      <c r="Q119" s="474"/>
      <c r="R119" s="474"/>
      <c r="S119" s="474"/>
      <c r="T119" s="474"/>
      <c r="U119" s="474"/>
      <c r="V119" s="474"/>
      <c r="W119" s="474"/>
      <c r="X119" s="474"/>
      <c r="Y119" s="474"/>
    </row>
    <row r="120" spans="1:25" ht="75.599999999999994" x14ac:dyDescent="0.25">
      <c r="A120" s="14"/>
      <c r="B120" s="105" t="s">
        <v>425</v>
      </c>
      <c r="C120" s="105" t="s">
        <v>426</v>
      </c>
      <c r="D120" s="29" t="s">
        <v>333</v>
      </c>
      <c r="E120" s="28" t="s">
        <v>334</v>
      </c>
      <c r="F120" s="47" t="s">
        <v>924</v>
      </c>
      <c r="G120" s="47"/>
      <c r="H120" s="474"/>
      <c r="I120" s="474"/>
      <c r="J120" s="474"/>
      <c r="K120" s="474"/>
      <c r="L120" s="474"/>
      <c r="M120" s="474"/>
      <c r="N120" s="474"/>
      <c r="O120" s="474"/>
      <c r="P120" s="474"/>
      <c r="Q120" s="474"/>
      <c r="R120" s="474"/>
      <c r="S120" s="474"/>
      <c r="T120" s="474"/>
      <c r="U120" s="474"/>
      <c r="V120" s="474"/>
      <c r="W120" s="474"/>
      <c r="X120" s="474"/>
      <c r="Y120" s="474"/>
    </row>
    <row r="121" spans="1:25" ht="32.4" x14ac:dyDescent="0.25">
      <c r="A121" s="14"/>
      <c r="B121" s="105" t="s">
        <v>425</v>
      </c>
      <c r="C121" s="105" t="s">
        <v>426</v>
      </c>
      <c r="D121" s="29" t="s">
        <v>336</v>
      </c>
      <c r="E121" s="28" t="s">
        <v>337</v>
      </c>
      <c r="F121" s="47" t="s">
        <v>925</v>
      </c>
      <c r="G121" s="47"/>
      <c r="H121" s="474"/>
      <c r="I121" s="474"/>
      <c r="J121" s="474"/>
      <c r="K121" s="474"/>
      <c r="L121" s="474"/>
      <c r="M121" s="474"/>
      <c r="N121" s="474"/>
      <c r="O121" s="474"/>
      <c r="P121" s="474"/>
      <c r="Q121" s="474"/>
      <c r="R121" s="474"/>
      <c r="S121" s="474"/>
      <c r="T121" s="474"/>
      <c r="U121" s="474"/>
      <c r="V121" s="474"/>
      <c r="W121" s="474"/>
      <c r="X121" s="474"/>
      <c r="Y121" s="474"/>
    </row>
    <row r="122" spans="1:25" ht="64.8" x14ac:dyDescent="0.25">
      <c r="A122" s="14"/>
      <c r="B122" s="105" t="s">
        <v>425</v>
      </c>
      <c r="C122" s="105" t="s">
        <v>426</v>
      </c>
      <c r="D122" s="29" t="s">
        <v>427</v>
      </c>
      <c r="E122" s="28" t="s">
        <v>428</v>
      </c>
      <c r="F122" s="47" t="s">
        <v>926</v>
      </c>
      <c r="G122" s="47" t="s">
        <v>927</v>
      </c>
      <c r="H122" s="474"/>
      <c r="I122" s="474"/>
      <c r="J122" s="474"/>
      <c r="K122" s="474"/>
      <c r="L122" s="474"/>
      <c r="M122" s="474"/>
      <c r="N122" s="474"/>
      <c r="O122" s="474"/>
      <c r="P122" s="474"/>
      <c r="Q122" s="474"/>
      <c r="R122" s="474"/>
      <c r="S122" s="474"/>
      <c r="T122" s="474"/>
      <c r="U122" s="474"/>
      <c r="V122" s="474"/>
      <c r="W122" s="474"/>
      <c r="X122" s="474"/>
      <c r="Y122" s="474"/>
    </row>
    <row r="123" spans="1:25" ht="32.4" x14ac:dyDescent="0.25">
      <c r="A123" s="14"/>
      <c r="B123" s="105" t="s">
        <v>425</v>
      </c>
      <c r="C123" s="105" t="s">
        <v>429</v>
      </c>
      <c r="D123" s="29" t="s">
        <v>331</v>
      </c>
      <c r="E123" s="28" t="s">
        <v>332</v>
      </c>
      <c r="F123" s="47" t="s">
        <v>928</v>
      </c>
      <c r="G123" s="47"/>
      <c r="H123" s="474"/>
      <c r="I123" s="474"/>
      <c r="J123" s="474"/>
      <c r="K123" s="474"/>
      <c r="L123" s="474"/>
      <c r="M123" s="474"/>
      <c r="N123" s="474"/>
      <c r="O123" s="474"/>
      <c r="P123" s="474"/>
      <c r="Q123" s="474"/>
      <c r="R123" s="474"/>
      <c r="S123" s="474"/>
      <c r="T123" s="474"/>
      <c r="U123" s="474"/>
      <c r="V123" s="474"/>
      <c r="W123" s="474"/>
      <c r="X123" s="474"/>
      <c r="Y123" s="474"/>
    </row>
    <row r="124" spans="1:25" ht="32.4" x14ac:dyDescent="0.25">
      <c r="A124" s="14"/>
      <c r="B124" s="105" t="s">
        <v>425</v>
      </c>
      <c r="C124" s="105" t="s">
        <v>429</v>
      </c>
      <c r="D124" s="29" t="s">
        <v>333</v>
      </c>
      <c r="E124" s="28" t="s">
        <v>334</v>
      </c>
      <c r="F124" s="47" t="s">
        <v>929</v>
      </c>
      <c r="G124" s="47"/>
      <c r="H124" s="474"/>
      <c r="I124" s="474"/>
      <c r="J124" s="474"/>
      <c r="K124" s="474"/>
      <c r="L124" s="474"/>
      <c r="M124" s="474"/>
      <c r="N124" s="474"/>
      <c r="O124" s="474"/>
      <c r="P124" s="474"/>
      <c r="Q124" s="474"/>
      <c r="R124" s="474"/>
      <c r="S124" s="474"/>
      <c r="T124" s="474"/>
      <c r="U124" s="474"/>
      <c r="V124" s="474"/>
      <c r="W124" s="474"/>
      <c r="X124" s="474"/>
      <c r="Y124" s="474"/>
    </row>
    <row r="125" spans="1:25" ht="32.4" x14ac:dyDescent="0.25">
      <c r="A125" s="14"/>
      <c r="B125" s="105" t="s">
        <v>425</v>
      </c>
      <c r="C125" s="105" t="s">
        <v>429</v>
      </c>
      <c r="D125" s="29" t="s">
        <v>336</v>
      </c>
      <c r="E125" s="28" t="s">
        <v>337</v>
      </c>
      <c r="F125" s="47" t="s">
        <v>930</v>
      </c>
      <c r="G125" s="47"/>
      <c r="H125" s="474"/>
      <c r="I125" s="474"/>
      <c r="J125" s="474"/>
      <c r="K125" s="474"/>
      <c r="L125" s="474"/>
      <c r="M125" s="474"/>
      <c r="N125" s="474"/>
      <c r="O125" s="474"/>
      <c r="P125" s="474"/>
      <c r="Q125" s="474"/>
      <c r="R125" s="474"/>
      <c r="S125" s="474"/>
      <c r="T125" s="474"/>
      <c r="U125" s="474"/>
      <c r="V125" s="474"/>
      <c r="W125" s="474"/>
      <c r="X125" s="474"/>
      <c r="Y125" s="474"/>
    </row>
    <row r="126" spans="1:25" ht="11.4" thickBot="1" x14ac:dyDescent="0.3">
      <c r="A126" s="14"/>
      <c r="B126" s="106" t="s">
        <v>425</v>
      </c>
      <c r="C126" s="106" t="s">
        <v>429</v>
      </c>
      <c r="D126" s="36" t="s">
        <v>430</v>
      </c>
      <c r="E126" s="37" t="s">
        <v>431</v>
      </c>
      <c r="F126" s="467" t="s">
        <v>931</v>
      </c>
      <c r="G126" s="469" t="s">
        <v>355</v>
      </c>
      <c r="H126" s="474"/>
      <c r="I126" s="474"/>
      <c r="J126" s="474"/>
      <c r="K126" s="474"/>
      <c r="L126" s="474"/>
      <c r="M126" s="474"/>
      <c r="N126" s="474"/>
      <c r="O126" s="474"/>
      <c r="P126" s="474"/>
      <c r="Q126" s="474"/>
      <c r="R126" s="474"/>
      <c r="S126" s="474"/>
      <c r="T126" s="474"/>
      <c r="U126" s="474"/>
      <c r="V126" s="474"/>
      <c r="W126" s="474"/>
      <c r="X126" s="474"/>
      <c r="Y126" s="474"/>
    </row>
    <row r="127" spans="1:25" x14ac:dyDescent="0.25">
      <c r="A127" s="14"/>
      <c r="B127" s="107" t="s">
        <v>432</v>
      </c>
      <c r="C127" s="107" t="s">
        <v>433</v>
      </c>
      <c r="D127" s="39" t="s">
        <v>331</v>
      </c>
      <c r="E127" s="26" t="s">
        <v>332</v>
      </c>
      <c r="F127" s="468" t="s">
        <v>932</v>
      </c>
      <c r="G127" s="468"/>
      <c r="H127" s="474"/>
      <c r="I127" s="474"/>
      <c r="J127" s="474"/>
      <c r="K127" s="474"/>
      <c r="L127" s="474"/>
      <c r="M127" s="474"/>
      <c r="N127" s="474"/>
      <c r="O127" s="474"/>
      <c r="P127" s="474"/>
      <c r="Q127" s="474"/>
      <c r="R127" s="474"/>
      <c r="S127" s="474"/>
      <c r="T127" s="474"/>
      <c r="U127" s="474"/>
      <c r="V127" s="474"/>
      <c r="W127" s="474"/>
      <c r="X127" s="474"/>
      <c r="Y127" s="474"/>
    </row>
    <row r="128" spans="1:25" x14ac:dyDescent="0.25">
      <c r="A128" s="14"/>
      <c r="B128" s="105" t="s">
        <v>432</v>
      </c>
      <c r="C128" s="105" t="s">
        <v>433</v>
      </c>
      <c r="D128" s="29" t="s">
        <v>333</v>
      </c>
      <c r="E128" s="28" t="s">
        <v>334</v>
      </c>
      <c r="F128" s="47" t="s">
        <v>933</v>
      </c>
      <c r="G128" s="47"/>
      <c r="H128" s="474"/>
      <c r="I128" s="474"/>
      <c r="J128" s="474"/>
      <c r="K128" s="474"/>
      <c r="L128" s="474"/>
      <c r="M128" s="474"/>
      <c r="N128" s="474"/>
      <c r="O128" s="474"/>
      <c r="P128" s="474"/>
      <c r="Q128" s="474"/>
      <c r="R128" s="474"/>
      <c r="S128" s="474"/>
      <c r="T128" s="474"/>
      <c r="U128" s="474"/>
      <c r="V128" s="474"/>
      <c r="W128" s="474"/>
      <c r="X128" s="474"/>
      <c r="Y128" s="474"/>
    </row>
    <row r="129" spans="1:25" x14ac:dyDescent="0.25">
      <c r="A129" s="14"/>
      <c r="B129" s="105" t="s">
        <v>432</v>
      </c>
      <c r="C129" s="105" t="s">
        <v>433</v>
      </c>
      <c r="D129" s="29" t="s">
        <v>336</v>
      </c>
      <c r="E129" s="28" t="s">
        <v>337</v>
      </c>
      <c r="F129" s="47" t="s">
        <v>933</v>
      </c>
      <c r="G129" s="47"/>
      <c r="H129" s="474"/>
      <c r="I129" s="474"/>
      <c r="J129" s="474"/>
      <c r="K129" s="474"/>
      <c r="L129" s="474"/>
      <c r="M129" s="474"/>
      <c r="N129" s="474"/>
      <c r="O129" s="474"/>
      <c r="P129" s="474"/>
      <c r="Q129" s="474"/>
      <c r="R129" s="474"/>
      <c r="S129" s="474"/>
      <c r="T129" s="474"/>
      <c r="U129" s="474"/>
      <c r="V129" s="474"/>
      <c r="W129" s="474"/>
      <c r="X129" s="474"/>
      <c r="Y129" s="474"/>
    </row>
    <row r="130" spans="1:25" ht="43.2" x14ac:dyDescent="0.25">
      <c r="A130" s="14"/>
      <c r="B130" s="105" t="s">
        <v>432</v>
      </c>
      <c r="C130" s="105" t="s">
        <v>433</v>
      </c>
      <c r="D130" s="29" t="s">
        <v>434</v>
      </c>
      <c r="E130" s="28" t="s">
        <v>435</v>
      </c>
      <c r="F130" s="47" t="s">
        <v>934</v>
      </c>
      <c r="G130" s="47" t="s">
        <v>935</v>
      </c>
      <c r="H130" s="474"/>
      <c r="I130" s="474"/>
      <c r="J130" s="474"/>
      <c r="K130" s="474"/>
      <c r="L130" s="474"/>
      <c r="M130" s="474"/>
      <c r="N130" s="474"/>
      <c r="O130" s="474"/>
      <c r="P130" s="474"/>
      <c r="Q130" s="474"/>
      <c r="R130" s="474"/>
      <c r="S130" s="474"/>
      <c r="T130" s="474"/>
      <c r="U130" s="474"/>
      <c r="V130" s="474"/>
      <c r="W130" s="474"/>
      <c r="X130" s="474"/>
      <c r="Y130" s="474"/>
    </row>
    <row r="131" spans="1:25" x14ac:dyDescent="0.25">
      <c r="A131" s="14"/>
      <c r="B131" s="105" t="s">
        <v>432</v>
      </c>
      <c r="C131" s="105" t="s">
        <v>436</v>
      </c>
      <c r="D131" s="29" t="s">
        <v>331</v>
      </c>
      <c r="E131" s="28" t="s">
        <v>332</v>
      </c>
      <c r="F131" s="47" t="s">
        <v>932</v>
      </c>
      <c r="G131" s="47"/>
      <c r="H131" s="474"/>
      <c r="I131" s="474"/>
      <c r="J131" s="474"/>
      <c r="K131" s="474"/>
      <c r="L131" s="474"/>
      <c r="M131" s="474"/>
      <c r="N131" s="474"/>
      <c r="O131" s="474"/>
      <c r="P131" s="474"/>
      <c r="Q131" s="474"/>
      <c r="R131" s="474"/>
      <c r="S131" s="474"/>
      <c r="T131" s="474"/>
      <c r="U131" s="474"/>
      <c r="V131" s="474"/>
      <c r="W131" s="474"/>
      <c r="X131" s="474"/>
      <c r="Y131" s="474"/>
    </row>
    <row r="132" spans="1:25" x14ac:dyDescent="0.25">
      <c r="A132" s="14"/>
      <c r="B132" s="105" t="s">
        <v>432</v>
      </c>
      <c r="C132" s="105" t="s">
        <v>436</v>
      </c>
      <c r="D132" s="29" t="s">
        <v>333</v>
      </c>
      <c r="E132" s="28" t="s">
        <v>334</v>
      </c>
      <c r="F132" s="47" t="s">
        <v>936</v>
      </c>
      <c r="G132" s="47"/>
      <c r="H132" s="474"/>
      <c r="I132" s="474"/>
      <c r="J132" s="474"/>
      <c r="K132" s="474"/>
      <c r="L132" s="474"/>
      <c r="M132" s="474"/>
      <c r="N132" s="474"/>
      <c r="O132" s="474"/>
      <c r="P132" s="474"/>
      <c r="Q132" s="474"/>
      <c r="R132" s="474"/>
      <c r="S132" s="474"/>
      <c r="T132" s="474"/>
      <c r="U132" s="474"/>
      <c r="V132" s="474"/>
      <c r="W132" s="474"/>
      <c r="X132" s="474"/>
      <c r="Y132" s="474"/>
    </row>
    <row r="133" spans="1:25" x14ac:dyDescent="0.25">
      <c r="A133" s="14"/>
      <c r="B133" s="105" t="s">
        <v>432</v>
      </c>
      <c r="C133" s="105" t="s">
        <v>436</v>
      </c>
      <c r="D133" s="29" t="s">
        <v>336</v>
      </c>
      <c r="E133" s="28" t="s">
        <v>337</v>
      </c>
      <c r="F133" s="47" t="s">
        <v>933</v>
      </c>
      <c r="G133" s="47"/>
      <c r="H133" s="474"/>
      <c r="I133" s="474"/>
      <c r="J133" s="474"/>
      <c r="K133" s="474"/>
      <c r="L133" s="474"/>
      <c r="M133" s="474"/>
      <c r="N133" s="474"/>
      <c r="O133" s="474"/>
      <c r="P133" s="474"/>
      <c r="Q133" s="474"/>
      <c r="R133" s="474"/>
      <c r="S133" s="474"/>
      <c r="T133" s="474"/>
      <c r="U133" s="474"/>
      <c r="V133" s="474"/>
      <c r="W133" s="474"/>
      <c r="X133" s="474"/>
      <c r="Y133" s="474"/>
    </row>
    <row r="134" spans="1:25" ht="21.6" x14ac:dyDescent="0.25">
      <c r="A134" s="14"/>
      <c r="B134" s="105" t="s">
        <v>432</v>
      </c>
      <c r="C134" s="105" t="s">
        <v>436</v>
      </c>
      <c r="D134" s="29" t="s">
        <v>437</v>
      </c>
      <c r="E134" s="28" t="s">
        <v>438</v>
      </c>
      <c r="F134" s="47" t="s">
        <v>937</v>
      </c>
      <c r="G134" s="47" t="s">
        <v>224</v>
      </c>
      <c r="H134" s="474"/>
      <c r="I134" s="474"/>
      <c r="J134" s="474"/>
      <c r="K134" s="474"/>
      <c r="L134" s="474"/>
      <c r="M134" s="474"/>
      <c r="N134" s="474"/>
      <c r="O134" s="474"/>
      <c r="P134" s="474"/>
      <c r="Q134" s="474"/>
      <c r="R134" s="474"/>
      <c r="S134" s="474"/>
      <c r="T134" s="474"/>
      <c r="U134" s="474"/>
      <c r="V134" s="474"/>
      <c r="W134" s="474"/>
      <c r="X134" s="474"/>
      <c r="Y134" s="474"/>
    </row>
    <row r="135" spans="1:25" ht="54" x14ac:dyDescent="0.25">
      <c r="A135" s="14"/>
      <c r="B135" s="105" t="s">
        <v>432</v>
      </c>
      <c r="C135" s="105" t="s">
        <v>436</v>
      </c>
      <c r="D135" s="29" t="s">
        <v>439</v>
      </c>
      <c r="E135" s="28" t="s">
        <v>440</v>
      </c>
      <c r="F135" s="47" t="s">
        <v>938</v>
      </c>
      <c r="G135" s="47" t="s">
        <v>441</v>
      </c>
      <c r="H135" s="474"/>
      <c r="I135" s="474"/>
      <c r="J135" s="474"/>
      <c r="K135" s="474"/>
      <c r="L135" s="474"/>
      <c r="M135" s="474"/>
      <c r="N135" s="474"/>
      <c r="O135" s="474"/>
      <c r="P135" s="474"/>
      <c r="Q135" s="474"/>
      <c r="R135" s="474"/>
      <c r="S135" s="474"/>
      <c r="T135" s="474"/>
      <c r="U135" s="474"/>
      <c r="V135" s="474"/>
      <c r="W135" s="474"/>
      <c r="X135" s="474"/>
      <c r="Y135" s="474"/>
    </row>
    <row r="136" spans="1:25" x14ac:dyDescent="0.25">
      <c r="A136" s="14"/>
      <c r="B136" s="105" t="s">
        <v>432</v>
      </c>
      <c r="C136" s="105" t="s">
        <v>442</v>
      </c>
      <c r="D136" s="29" t="s">
        <v>331</v>
      </c>
      <c r="E136" s="28" t="s">
        <v>332</v>
      </c>
      <c r="F136" s="47" t="s">
        <v>939</v>
      </c>
      <c r="G136" s="47"/>
      <c r="H136" s="474"/>
      <c r="I136" s="474"/>
      <c r="J136" s="474"/>
      <c r="K136" s="474"/>
      <c r="L136" s="474"/>
      <c r="M136" s="474"/>
      <c r="N136" s="474"/>
      <c r="O136" s="474"/>
      <c r="P136" s="474"/>
      <c r="Q136" s="474"/>
      <c r="R136" s="474"/>
      <c r="S136" s="474"/>
      <c r="T136" s="474"/>
      <c r="U136" s="474"/>
      <c r="V136" s="474"/>
      <c r="W136" s="474"/>
      <c r="X136" s="474"/>
      <c r="Y136" s="474"/>
    </row>
    <row r="137" spans="1:25" ht="21.6" x14ac:dyDescent="0.25">
      <c r="A137" s="14"/>
      <c r="B137" s="105" t="s">
        <v>432</v>
      </c>
      <c r="C137" s="105" t="s">
        <v>442</v>
      </c>
      <c r="D137" s="29" t="s">
        <v>333</v>
      </c>
      <c r="E137" s="28" t="s">
        <v>334</v>
      </c>
      <c r="F137" s="47" t="s">
        <v>940</v>
      </c>
      <c r="G137" s="47"/>
      <c r="H137" s="474"/>
      <c r="I137" s="474"/>
      <c r="J137" s="474"/>
      <c r="K137" s="474"/>
      <c r="L137" s="474"/>
      <c r="M137" s="474"/>
      <c r="N137" s="474"/>
      <c r="O137" s="474"/>
      <c r="P137" s="474"/>
      <c r="Q137" s="474"/>
      <c r="R137" s="474"/>
      <c r="S137" s="474"/>
      <c r="T137" s="474"/>
      <c r="U137" s="474"/>
      <c r="V137" s="474"/>
      <c r="W137" s="474"/>
      <c r="X137" s="474"/>
      <c r="Y137" s="474"/>
    </row>
    <row r="138" spans="1:25" ht="32.4" x14ac:dyDescent="0.25">
      <c r="A138" s="14"/>
      <c r="B138" s="105" t="s">
        <v>432</v>
      </c>
      <c r="C138" s="105" t="s">
        <v>442</v>
      </c>
      <c r="D138" s="29" t="s">
        <v>336</v>
      </c>
      <c r="E138" s="28" t="s">
        <v>337</v>
      </c>
      <c r="F138" s="47" t="s">
        <v>930</v>
      </c>
      <c r="G138" s="47"/>
      <c r="H138" s="474"/>
      <c r="I138" s="474"/>
      <c r="J138" s="474"/>
      <c r="K138" s="474"/>
      <c r="L138" s="474"/>
      <c r="M138" s="474"/>
      <c r="N138" s="474"/>
      <c r="O138" s="474"/>
      <c r="P138" s="474"/>
      <c r="Q138" s="474"/>
      <c r="R138" s="474"/>
      <c r="S138" s="474"/>
      <c r="T138" s="474"/>
      <c r="U138" s="474"/>
      <c r="V138" s="474"/>
      <c r="W138" s="474"/>
      <c r="X138" s="474"/>
      <c r="Y138" s="474"/>
    </row>
    <row r="139" spans="1:25" ht="32.4" x14ac:dyDescent="0.25">
      <c r="A139" s="14"/>
      <c r="B139" s="105" t="s">
        <v>432</v>
      </c>
      <c r="C139" s="105" t="s">
        <v>442</v>
      </c>
      <c r="D139" s="29" t="s">
        <v>443</v>
      </c>
      <c r="E139" s="28" t="s">
        <v>444</v>
      </c>
      <c r="F139" s="47" t="s">
        <v>941</v>
      </c>
      <c r="G139" s="47" t="s">
        <v>445</v>
      </c>
      <c r="H139" s="474"/>
      <c r="I139" s="474"/>
      <c r="J139" s="474"/>
      <c r="K139" s="474"/>
      <c r="L139" s="474"/>
      <c r="M139" s="474"/>
      <c r="N139" s="474"/>
      <c r="O139" s="474"/>
      <c r="P139" s="474"/>
      <c r="Q139" s="474"/>
      <c r="R139" s="474"/>
      <c r="S139" s="474"/>
      <c r="T139" s="474"/>
      <c r="U139" s="474"/>
      <c r="V139" s="474"/>
      <c r="W139" s="474"/>
      <c r="X139" s="474"/>
      <c r="Y139" s="474"/>
    </row>
    <row r="140" spans="1:25" ht="32.4" x14ac:dyDescent="0.25">
      <c r="A140" s="14"/>
      <c r="B140" s="105" t="s">
        <v>432</v>
      </c>
      <c r="C140" s="105" t="s">
        <v>442</v>
      </c>
      <c r="D140" s="29" t="s">
        <v>446</v>
      </c>
      <c r="E140" s="28" t="s">
        <v>447</v>
      </c>
      <c r="F140" s="47" t="s">
        <v>942</v>
      </c>
      <c r="G140" s="47" t="s">
        <v>445</v>
      </c>
      <c r="H140" s="474"/>
      <c r="I140" s="474"/>
      <c r="J140" s="474"/>
      <c r="K140" s="474"/>
      <c r="L140" s="474"/>
      <c r="M140" s="474"/>
      <c r="N140" s="474"/>
      <c r="O140" s="474"/>
      <c r="P140" s="474"/>
      <c r="Q140" s="474"/>
      <c r="R140" s="474"/>
      <c r="S140" s="474"/>
      <c r="T140" s="474"/>
      <c r="U140" s="474"/>
      <c r="V140" s="474"/>
      <c r="W140" s="474"/>
      <c r="X140" s="474"/>
      <c r="Y140" s="474"/>
    </row>
    <row r="141" spans="1:25" ht="32.4" x14ac:dyDescent="0.25">
      <c r="A141" s="14"/>
      <c r="B141" s="105" t="s">
        <v>432</v>
      </c>
      <c r="C141" s="105" t="s">
        <v>442</v>
      </c>
      <c r="D141" s="29" t="s">
        <v>448</v>
      </c>
      <c r="E141" s="28" t="s">
        <v>449</v>
      </c>
      <c r="F141" s="47" t="s">
        <v>942</v>
      </c>
      <c r="G141" s="47" t="s">
        <v>445</v>
      </c>
      <c r="H141" s="474"/>
      <c r="I141" s="474"/>
      <c r="J141" s="474"/>
      <c r="K141" s="474"/>
      <c r="L141" s="474"/>
      <c r="M141" s="474"/>
      <c r="N141" s="474"/>
      <c r="O141" s="474"/>
      <c r="P141" s="474"/>
      <c r="Q141" s="474"/>
      <c r="R141" s="474"/>
      <c r="S141" s="474"/>
      <c r="T141" s="474"/>
      <c r="U141" s="474"/>
      <c r="V141" s="474"/>
      <c r="W141" s="474"/>
      <c r="X141" s="474"/>
      <c r="Y141" s="474"/>
    </row>
    <row r="142" spans="1:25" ht="32.4" x14ac:dyDescent="0.25">
      <c r="A142" s="14"/>
      <c r="B142" s="105" t="s">
        <v>432</v>
      </c>
      <c r="C142" s="105" t="s">
        <v>442</v>
      </c>
      <c r="D142" s="29" t="s">
        <v>450</v>
      </c>
      <c r="E142" s="28" t="s">
        <v>451</v>
      </c>
      <c r="F142" s="47" t="s">
        <v>941</v>
      </c>
      <c r="G142" s="47" t="s">
        <v>445</v>
      </c>
      <c r="H142" s="474"/>
      <c r="I142" s="474"/>
      <c r="J142" s="474"/>
      <c r="K142" s="474"/>
      <c r="L142" s="474"/>
      <c r="M142" s="474"/>
      <c r="N142" s="474"/>
      <c r="O142" s="474"/>
      <c r="P142" s="474"/>
      <c r="Q142" s="474"/>
      <c r="R142" s="474"/>
      <c r="S142" s="474"/>
      <c r="T142" s="474"/>
      <c r="U142" s="474"/>
      <c r="V142" s="474"/>
      <c r="W142" s="474"/>
      <c r="X142" s="474"/>
      <c r="Y142" s="474"/>
    </row>
    <row r="143" spans="1:25" ht="32.4" x14ac:dyDescent="0.25">
      <c r="A143" s="14"/>
      <c r="B143" s="105" t="s">
        <v>432</v>
      </c>
      <c r="C143" s="105" t="s">
        <v>442</v>
      </c>
      <c r="D143" s="29" t="s">
        <v>452</v>
      </c>
      <c r="E143" s="28" t="s">
        <v>453</v>
      </c>
      <c r="F143" s="47" t="s">
        <v>941</v>
      </c>
      <c r="G143" s="47" t="s">
        <v>445</v>
      </c>
      <c r="H143" s="474"/>
      <c r="I143" s="474"/>
      <c r="J143" s="474"/>
      <c r="K143" s="474"/>
      <c r="L143" s="474"/>
      <c r="M143" s="474"/>
      <c r="N143" s="474"/>
      <c r="O143" s="474"/>
      <c r="P143" s="474"/>
      <c r="Q143" s="474"/>
      <c r="R143" s="474"/>
      <c r="S143" s="474"/>
      <c r="T143" s="474"/>
      <c r="U143" s="474"/>
      <c r="V143" s="474"/>
      <c r="W143" s="474"/>
      <c r="X143" s="474"/>
      <c r="Y143" s="474"/>
    </row>
    <row r="144" spans="1:25" ht="32.4" x14ac:dyDescent="0.25">
      <c r="A144" s="14"/>
      <c r="B144" s="105" t="s">
        <v>432</v>
      </c>
      <c r="C144" s="105" t="s">
        <v>442</v>
      </c>
      <c r="D144" s="29" t="s">
        <v>454</v>
      </c>
      <c r="E144" s="28" t="s">
        <v>455</v>
      </c>
      <c r="F144" s="47" t="s">
        <v>941</v>
      </c>
      <c r="G144" s="47" t="s">
        <v>445</v>
      </c>
      <c r="H144" s="474"/>
      <c r="I144" s="474"/>
      <c r="J144" s="474"/>
      <c r="K144" s="474"/>
      <c r="L144" s="474"/>
      <c r="M144" s="474"/>
      <c r="N144" s="474"/>
      <c r="O144" s="474"/>
      <c r="P144" s="474"/>
      <c r="Q144" s="474"/>
      <c r="R144" s="474"/>
      <c r="S144" s="474"/>
      <c r="T144" s="474"/>
      <c r="U144" s="474"/>
      <c r="V144" s="474"/>
      <c r="W144" s="474"/>
      <c r="X144" s="474"/>
      <c r="Y144" s="474"/>
    </row>
    <row r="145" spans="1:25" ht="32.4" x14ac:dyDescent="0.25">
      <c r="A145" s="14"/>
      <c r="B145" s="105" t="s">
        <v>432</v>
      </c>
      <c r="C145" s="105" t="s">
        <v>442</v>
      </c>
      <c r="D145" s="29" t="s">
        <v>456</v>
      </c>
      <c r="E145" s="28" t="s">
        <v>457</v>
      </c>
      <c r="F145" s="47" t="s">
        <v>941</v>
      </c>
      <c r="G145" s="47" t="s">
        <v>445</v>
      </c>
      <c r="H145" s="474"/>
      <c r="I145" s="474"/>
      <c r="J145" s="474"/>
      <c r="K145" s="474"/>
      <c r="L145" s="474"/>
      <c r="M145" s="474"/>
      <c r="N145" s="474"/>
      <c r="O145" s="474"/>
      <c r="P145" s="474"/>
      <c r="Q145" s="474"/>
      <c r="R145" s="474"/>
      <c r="S145" s="474"/>
      <c r="T145" s="474"/>
      <c r="U145" s="474"/>
      <c r="V145" s="474"/>
      <c r="W145" s="474"/>
      <c r="X145" s="474"/>
      <c r="Y145" s="474"/>
    </row>
    <row r="146" spans="1:25" ht="32.4" x14ac:dyDescent="0.25">
      <c r="A146" s="14"/>
      <c r="B146" s="105" t="s">
        <v>432</v>
      </c>
      <c r="C146" s="105" t="s">
        <v>458</v>
      </c>
      <c r="D146" s="29" t="s">
        <v>331</v>
      </c>
      <c r="E146" s="28" t="s">
        <v>332</v>
      </c>
      <c r="F146" s="47" t="s">
        <v>943</v>
      </c>
      <c r="G146" s="47"/>
      <c r="H146" s="474"/>
      <c r="I146" s="474"/>
      <c r="J146" s="474"/>
      <c r="K146" s="474"/>
      <c r="L146" s="474"/>
      <c r="M146" s="474"/>
      <c r="N146" s="474"/>
      <c r="O146" s="474"/>
      <c r="P146" s="474"/>
      <c r="Q146" s="474"/>
      <c r="R146" s="474"/>
      <c r="S146" s="474"/>
      <c r="T146" s="474"/>
      <c r="U146" s="474"/>
      <c r="V146" s="474"/>
      <c r="W146" s="474"/>
      <c r="X146" s="474"/>
      <c r="Y146" s="474"/>
    </row>
    <row r="147" spans="1:25" ht="32.4" x14ac:dyDescent="0.25">
      <c r="A147" s="14"/>
      <c r="B147" s="105" t="s">
        <v>432</v>
      </c>
      <c r="C147" s="105" t="s">
        <v>458</v>
      </c>
      <c r="D147" s="29" t="s">
        <v>333</v>
      </c>
      <c r="E147" s="28" t="s">
        <v>334</v>
      </c>
      <c r="F147" s="47" t="s">
        <v>944</v>
      </c>
      <c r="G147" s="47"/>
      <c r="H147" s="474"/>
      <c r="I147" s="474"/>
      <c r="J147" s="474"/>
      <c r="K147" s="474"/>
      <c r="L147" s="474"/>
      <c r="M147" s="474"/>
      <c r="N147" s="474"/>
      <c r="O147" s="474"/>
      <c r="P147" s="474"/>
      <c r="Q147" s="474"/>
      <c r="R147" s="474"/>
      <c r="S147" s="474"/>
      <c r="T147" s="474"/>
      <c r="U147" s="474"/>
      <c r="V147" s="474"/>
      <c r="W147" s="474"/>
      <c r="X147" s="474"/>
      <c r="Y147" s="474"/>
    </row>
    <row r="148" spans="1:25" ht="32.4" x14ac:dyDescent="0.25">
      <c r="A148" s="14"/>
      <c r="B148" s="105" t="s">
        <v>432</v>
      </c>
      <c r="C148" s="105" t="s">
        <v>458</v>
      </c>
      <c r="D148" s="29" t="s">
        <v>336</v>
      </c>
      <c r="E148" s="28" t="s">
        <v>337</v>
      </c>
      <c r="F148" s="47" t="s">
        <v>944</v>
      </c>
      <c r="G148" s="47"/>
      <c r="H148" s="474"/>
      <c r="I148" s="474"/>
      <c r="J148" s="474"/>
      <c r="K148" s="474"/>
      <c r="L148" s="474"/>
      <c r="M148" s="474"/>
      <c r="N148" s="474"/>
      <c r="O148" s="474"/>
      <c r="P148" s="474"/>
      <c r="Q148" s="474"/>
      <c r="R148" s="474"/>
      <c r="S148" s="474"/>
      <c r="T148" s="474"/>
      <c r="U148" s="474"/>
      <c r="V148" s="474"/>
      <c r="W148" s="474"/>
      <c r="X148" s="474"/>
      <c r="Y148" s="474"/>
    </row>
    <row r="149" spans="1:25" ht="32.4" x14ac:dyDescent="0.25">
      <c r="A149" s="14"/>
      <c r="B149" s="105" t="s">
        <v>432</v>
      </c>
      <c r="C149" s="105" t="s">
        <v>458</v>
      </c>
      <c r="D149" s="29" t="s">
        <v>459</v>
      </c>
      <c r="E149" s="28" t="s">
        <v>460</v>
      </c>
      <c r="F149" s="47" t="s">
        <v>945</v>
      </c>
      <c r="G149" s="47" t="s">
        <v>946</v>
      </c>
      <c r="H149" s="474"/>
      <c r="I149" s="474"/>
      <c r="J149" s="474"/>
      <c r="K149" s="474"/>
      <c r="L149" s="474"/>
      <c r="M149" s="474"/>
      <c r="N149" s="474"/>
      <c r="O149" s="474"/>
      <c r="P149" s="474"/>
      <c r="Q149" s="474"/>
      <c r="R149" s="474"/>
      <c r="S149" s="474"/>
      <c r="T149" s="474"/>
      <c r="U149" s="474"/>
      <c r="V149" s="474"/>
      <c r="W149" s="474"/>
      <c r="X149" s="474"/>
      <c r="Y149" s="474"/>
    </row>
    <row r="150" spans="1:25" x14ac:dyDescent="0.25">
      <c r="A150" s="14"/>
      <c r="B150" s="105" t="s">
        <v>432</v>
      </c>
      <c r="C150" s="105" t="s">
        <v>461</v>
      </c>
      <c r="D150" s="29" t="s">
        <v>331</v>
      </c>
      <c r="E150" s="28" t="s">
        <v>332</v>
      </c>
      <c r="F150" s="47" t="s">
        <v>947</v>
      </c>
      <c r="G150" s="47"/>
      <c r="H150" s="474"/>
      <c r="I150" s="474"/>
      <c r="J150" s="474"/>
      <c r="K150" s="474"/>
      <c r="L150" s="474"/>
      <c r="M150" s="474"/>
      <c r="N150" s="474"/>
      <c r="O150" s="474"/>
      <c r="P150" s="474"/>
      <c r="Q150" s="474"/>
      <c r="R150" s="474"/>
      <c r="S150" s="474"/>
      <c r="T150" s="474"/>
      <c r="U150" s="474"/>
      <c r="V150" s="474"/>
      <c r="W150" s="474"/>
      <c r="X150" s="474"/>
      <c r="Y150" s="474"/>
    </row>
    <row r="151" spans="1:25" x14ac:dyDescent="0.25">
      <c r="A151" s="14"/>
      <c r="B151" s="105" t="s">
        <v>432</v>
      </c>
      <c r="C151" s="105" t="s">
        <v>461</v>
      </c>
      <c r="D151" s="29" t="s">
        <v>333</v>
      </c>
      <c r="E151" s="28" t="s">
        <v>334</v>
      </c>
      <c r="F151" s="47" t="s">
        <v>933</v>
      </c>
      <c r="G151" s="47"/>
      <c r="H151" s="474"/>
      <c r="I151" s="474"/>
      <c r="J151" s="474"/>
      <c r="K151" s="474"/>
      <c r="L151" s="474"/>
      <c r="M151" s="474"/>
      <c r="N151" s="474"/>
      <c r="O151" s="474"/>
      <c r="P151" s="474"/>
      <c r="Q151" s="474"/>
      <c r="R151" s="474"/>
      <c r="S151" s="474"/>
      <c r="T151" s="474"/>
      <c r="U151" s="474"/>
      <c r="V151" s="474"/>
      <c r="W151" s="474"/>
      <c r="X151" s="474"/>
      <c r="Y151" s="474"/>
    </row>
    <row r="152" spans="1:25" x14ac:dyDescent="0.25">
      <c r="A152" s="14"/>
      <c r="B152" s="105" t="s">
        <v>432</v>
      </c>
      <c r="C152" s="105" t="s">
        <v>461</v>
      </c>
      <c r="D152" s="29" t="s">
        <v>336</v>
      </c>
      <c r="E152" s="28" t="s">
        <v>337</v>
      </c>
      <c r="F152" s="47" t="s">
        <v>933</v>
      </c>
      <c r="G152" s="47"/>
      <c r="H152" s="474"/>
      <c r="I152" s="474"/>
      <c r="J152" s="474"/>
      <c r="K152" s="474"/>
      <c r="L152" s="474"/>
      <c r="M152" s="474"/>
      <c r="N152" s="474"/>
      <c r="O152" s="474"/>
      <c r="P152" s="474"/>
      <c r="Q152" s="474"/>
      <c r="R152" s="474"/>
      <c r="S152" s="474"/>
      <c r="T152" s="474"/>
      <c r="U152" s="474"/>
      <c r="V152" s="474"/>
      <c r="W152" s="474"/>
      <c r="X152" s="474"/>
      <c r="Y152" s="474"/>
    </row>
    <row r="153" spans="1:25" ht="32.4" x14ac:dyDescent="0.25">
      <c r="A153" s="14"/>
      <c r="B153" s="105" t="s">
        <v>432</v>
      </c>
      <c r="C153" s="105" t="s">
        <v>461</v>
      </c>
      <c r="D153" s="29" t="s">
        <v>462</v>
      </c>
      <c r="E153" s="28" t="s">
        <v>463</v>
      </c>
      <c r="F153" s="47" t="s">
        <v>948</v>
      </c>
      <c r="G153" s="47" t="s">
        <v>464</v>
      </c>
      <c r="H153" s="474"/>
      <c r="I153" s="474"/>
      <c r="J153" s="474"/>
      <c r="K153" s="474"/>
      <c r="L153" s="474"/>
      <c r="M153" s="474"/>
      <c r="N153" s="474"/>
      <c r="O153" s="474"/>
      <c r="P153" s="474"/>
      <c r="Q153" s="474"/>
      <c r="R153" s="474"/>
      <c r="S153" s="474"/>
      <c r="T153" s="474"/>
      <c r="U153" s="474"/>
      <c r="V153" s="474"/>
      <c r="W153" s="474"/>
      <c r="X153" s="474"/>
      <c r="Y153" s="474"/>
    </row>
    <row r="154" spans="1:25" ht="32.4" x14ac:dyDescent="0.25">
      <c r="A154" s="14"/>
      <c r="B154" s="105" t="s">
        <v>432</v>
      </c>
      <c r="C154" s="105" t="s">
        <v>461</v>
      </c>
      <c r="D154" s="29" t="s">
        <v>465</v>
      </c>
      <c r="E154" s="28" t="s">
        <v>466</v>
      </c>
      <c r="F154" s="47" t="s">
        <v>949</v>
      </c>
      <c r="G154" s="47" t="s">
        <v>467</v>
      </c>
      <c r="H154" s="474"/>
      <c r="I154" s="474"/>
      <c r="J154" s="474"/>
      <c r="K154" s="474"/>
      <c r="L154" s="474"/>
      <c r="M154" s="474"/>
      <c r="N154" s="474"/>
      <c r="O154" s="474"/>
      <c r="P154" s="474"/>
      <c r="Q154" s="474"/>
      <c r="R154" s="474"/>
      <c r="S154" s="474"/>
      <c r="T154" s="474"/>
      <c r="U154" s="474"/>
      <c r="V154" s="474"/>
      <c r="W154" s="474"/>
      <c r="X154" s="474"/>
      <c r="Y154" s="474"/>
    </row>
    <row r="155" spans="1:25" ht="32.4" x14ac:dyDescent="0.25">
      <c r="A155" s="14"/>
      <c r="B155" s="105" t="s">
        <v>432</v>
      </c>
      <c r="C155" s="105" t="s">
        <v>468</v>
      </c>
      <c r="D155" s="29" t="s">
        <v>331</v>
      </c>
      <c r="E155" s="28" t="s">
        <v>332</v>
      </c>
      <c r="F155" s="47" t="s">
        <v>950</v>
      </c>
      <c r="G155" s="47"/>
      <c r="H155" s="474"/>
      <c r="I155" s="474"/>
      <c r="J155" s="474"/>
      <c r="K155" s="474"/>
      <c r="L155" s="474"/>
      <c r="M155" s="474"/>
      <c r="N155" s="474"/>
      <c r="O155" s="474"/>
      <c r="P155" s="474"/>
      <c r="Q155" s="474"/>
      <c r="R155" s="474"/>
      <c r="S155" s="474"/>
      <c r="T155" s="474"/>
      <c r="U155" s="474"/>
      <c r="V155" s="474"/>
      <c r="W155" s="474"/>
      <c r="X155" s="474"/>
      <c r="Y155" s="474"/>
    </row>
    <row r="156" spans="1:25" x14ac:dyDescent="0.25">
      <c r="A156" s="14"/>
      <c r="B156" s="105" t="s">
        <v>432</v>
      </c>
      <c r="C156" s="105" t="s">
        <v>468</v>
      </c>
      <c r="D156" s="29" t="s">
        <v>333</v>
      </c>
      <c r="E156" s="28" t="s">
        <v>334</v>
      </c>
      <c r="F156" s="47" t="s">
        <v>951</v>
      </c>
      <c r="G156" s="47"/>
      <c r="H156" s="474"/>
      <c r="I156" s="474"/>
      <c r="J156" s="474"/>
      <c r="K156" s="474"/>
      <c r="L156" s="474"/>
      <c r="M156" s="474"/>
      <c r="N156" s="474"/>
      <c r="O156" s="474"/>
      <c r="P156" s="474"/>
      <c r="Q156" s="474"/>
      <c r="R156" s="474"/>
      <c r="S156" s="474"/>
      <c r="T156" s="474"/>
      <c r="U156" s="474"/>
      <c r="V156" s="474"/>
      <c r="W156" s="474"/>
      <c r="X156" s="474"/>
      <c r="Y156" s="474"/>
    </row>
    <row r="157" spans="1:25" x14ac:dyDescent="0.25">
      <c r="A157" s="14"/>
      <c r="B157" s="105" t="s">
        <v>432</v>
      </c>
      <c r="C157" s="105" t="s">
        <v>468</v>
      </c>
      <c r="D157" s="29" t="s">
        <v>336</v>
      </c>
      <c r="E157" s="28" t="s">
        <v>337</v>
      </c>
      <c r="F157" s="47" t="s">
        <v>933</v>
      </c>
      <c r="G157" s="47"/>
      <c r="H157" s="474"/>
      <c r="I157" s="474"/>
      <c r="J157" s="474"/>
      <c r="K157" s="474"/>
      <c r="L157" s="474"/>
      <c r="M157" s="474"/>
      <c r="N157" s="474"/>
      <c r="O157" s="474"/>
      <c r="P157" s="474"/>
      <c r="Q157" s="474"/>
      <c r="R157" s="474"/>
      <c r="S157" s="474"/>
      <c r="T157" s="474"/>
      <c r="U157" s="474"/>
      <c r="V157" s="474"/>
      <c r="W157" s="474"/>
      <c r="X157" s="474"/>
      <c r="Y157" s="474"/>
    </row>
    <row r="158" spans="1:25" ht="32.4" x14ac:dyDescent="0.25">
      <c r="A158" s="14"/>
      <c r="B158" s="105" t="s">
        <v>432</v>
      </c>
      <c r="C158" s="105" t="s">
        <v>468</v>
      </c>
      <c r="D158" s="29" t="s">
        <v>469</v>
      </c>
      <c r="E158" s="28" t="s">
        <v>470</v>
      </c>
      <c r="F158" s="47" t="s">
        <v>952</v>
      </c>
      <c r="G158" s="47" t="s">
        <v>471</v>
      </c>
      <c r="H158" s="474"/>
      <c r="I158" s="474"/>
      <c r="J158" s="474"/>
      <c r="K158" s="474"/>
      <c r="L158" s="474"/>
      <c r="M158" s="474"/>
      <c r="N158" s="474"/>
      <c r="O158" s="474"/>
      <c r="P158" s="474"/>
      <c r="Q158" s="474"/>
      <c r="R158" s="474"/>
      <c r="S158" s="474"/>
      <c r="T158" s="474"/>
      <c r="U158" s="474"/>
      <c r="V158" s="474"/>
      <c r="W158" s="474"/>
      <c r="X158" s="474"/>
      <c r="Y158" s="474"/>
    </row>
    <row r="159" spans="1:25" ht="64.8" x14ac:dyDescent="0.25">
      <c r="A159" s="14"/>
      <c r="B159" s="105" t="s">
        <v>432</v>
      </c>
      <c r="C159" s="105" t="s">
        <v>472</v>
      </c>
      <c r="D159" s="29" t="s">
        <v>331</v>
      </c>
      <c r="E159" s="28" t="s">
        <v>332</v>
      </c>
      <c r="F159" s="47" t="s">
        <v>953</v>
      </c>
      <c r="G159" s="47"/>
      <c r="H159" s="474"/>
      <c r="I159" s="474"/>
      <c r="J159" s="474"/>
      <c r="K159" s="474"/>
      <c r="L159" s="474"/>
      <c r="M159" s="474"/>
      <c r="N159" s="474"/>
      <c r="O159" s="474"/>
      <c r="P159" s="474"/>
      <c r="Q159" s="474"/>
      <c r="R159" s="474"/>
      <c r="S159" s="474"/>
      <c r="T159" s="474"/>
      <c r="U159" s="474"/>
      <c r="V159" s="474"/>
      <c r="W159" s="474"/>
      <c r="X159" s="474"/>
      <c r="Y159" s="474"/>
    </row>
    <row r="160" spans="1:25" ht="32.4" x14ac:dyDescent="0.25">
      <c r="A160" s="14"/>
      <c r="B160" s="105" t="s">
        <v>432</v>
      </c>
      <c r="C160" s="105" t="s">
        <v>472</v>
      </c>
      <c r="D160" s="29" t="s">
        <v>333</v>
      </c>
      <c r="E160" s="28" t="s">
        <v>334</v>
      </c>
      <c r="F160" s="47" t="s">
        <v>954</v>
      </c>
      <c r="G160" s="47"/>
      <c r="H160" s="474"/>
      <c r="I160" s="474"/>
      <c r="J160" s="474"/>
      <c r="K160" s="474"/>
      <c r="L160" s="474"/>
      <c r="M160" s="474"/>
      <c r="N160" s="474"/>
      <c r="O160" s="474"/>
      <c r="P160" s="474"/>
      <c r="Q160" s="474"/>
      <c r="R160" s="474"/>
      <c r="S160" s="474"/>
      <c r="T160" s="474"/>
      <c r="U160" s="474"/>
      <c r="V160" s="474"/>
      <c r="W160" s="474"/>
      <c r="X160" s="474"/>
      <c r="Y160" s="474"/>
    </row>
    <row r="161" spans="1:25" x14ac:dyDescent="0.25">
      <c r="A161" s="14"/>
      <c r="B161" s="105" t="s">
        <v>432</v>
      </c>
      <c r="C161" s="105" t="s">
        <v>472</v>
      </c>
      <c r="D161" s="29" t="s">
        <v>336</v>
      </c>
      <c r="E161" s="28" t="s">
        <v>337</v>
      </c>
      <c r="F161" s="47" t="s">
        <v>933</v>
      </c>
      <c r="G161" s="47"/>
      <c r="H161" s="474"/>
      <c r="I161" s="474"/>
      <c r="J161" s="474"/>
      <c r="K161" s="474"/>
      <c r="L161" s="474"/>
      <c r="M161" s="474"/>
      <c r="N161" s="474"/>
      <c r="O161" s="474"/>
      <c r="P161" s="474"/>
      <c r="Q161" s="474"/>
      <c r="R161" s="474"/>
      <c r="S161" s="474"/>
      <c r="T161" s="474"/>
      <c r="U161" s="474"/>
      <c r="V161" s="474"/>
      <c r="W161" s="474"/>
      <c r="X161" s="474"/>
      <c r="Y161" s="474"/>
    </row>
    <row r="162" spans="1:25" ht="64.8" x14ac:dyDescent="0.25">
      <c r="A162" s="14"/>
      <c r="B162" s="105" t="s">
        <v>432</v>
      </c>
      <c r="C162" s="105" t="s">
        <v>472</v>
      </c>
      <c r="D162" s="29" t="s">
        <v>473</v>
      </c>
      <c r="E162" s="28" t="s">
        <v>474</v>
      </c>
      <c r="F162" s="47" t="s">
        <v>955</v>
      </c>
      <c r="G162" s="47" t="s">
        <v>224</v>
      </c>
      <c r="H162" s="474"/>
      <c r="I162" s="474"/>
      <c r="J162" s="474"/>
      <c r="K162" s="474"/>
      <c r="L162" s="474"/>
      <c r="M162" s="474"/>
      <c r="N162" s="474"/>
      <c r="O162" s="474"/>
      <c r="P162" s="474"/>
      <c r="Q162" s="474"/>
      <c r="R162" s="474"/>
      <c r="S162" s="474"/>
      <c r="T162" s="474"/>
      <c r="U162" s="474"/>
      <c r="V162" s="474"/>
      <c r="W162" s="474"/>
      <c r="X162" s="474"/>
      <c r="Y162" s="474"/>
    </row>
    <row r="163" spans="1:25" ht="75.599999999999994" x14ac:dyDescent="0.25">
      <c r="A163" s="14"/>
      <c r="B163" s="105" t="s">
        <v>432</v>
      </c>
      <c r="C163" s="105" t="s">
        <v>475</v>
      </c>
      <c r="D163" s="29" t="s">
        <v>331</v>
      </c>
      <c r="E163" s="28" t="s">
        <v>332</v>
      </c>
      <c r="F163" s="47" t="s">
        <v>956</v>
      </c>
      <c r="G163" s="47"/>
      <c r="H163" s="474"/>
      <c r="I163" s="474"/>
      <c r="J163" s="474"/>
      <c r="K163" s="474"/>
      <c r="L163" s="474"/>
      <c r="M163" s="474"/>
      <c r="N163" s="474"/>
      <c r="O163" s="474"/>
      <c r="P163" s="474"/>
      <c r="Q163" s="474"/>
      <c r="R163" s="474"/>
      <c r="S163" s="474"/>
      <c r="T163" s="474"/>
      <c r="U163" s="474"/>
      <c r="V163" s="474"/>
      <c r="W163" s="474"/>
      <c r="X163" s="474"/>
      <c r="Y163" s="474"/>
    </row>
    <row r="164" spans="1:25" ht="75.599999999999994" x14ac:dyDescent="0.25">
      <c r="A164" s="14"/>
      <c r="B164" s="105" t="s">
        <v>432</v>
      </c>
      <c r="C164" s="105" t="s">
        <v>475</v>
      </c>
      <c r="D164" s="29" t="s">
        <v>333</v>
      </c>
      <c r="E164" s="28" t="s">
        <v>334</v>
      </c>
      <c r="F164" s="47" t="s">
        <v>956</v>
      </c>
      <c r="G164" s="47"/>
      <c r="H164" s="474"/>
      <c r="I164" s="474"/>
      <c r="J164" s="474"/>
      <c r="K164" s="474"/>
      <c r="L164" s="474"/>
      <c r="M164" s="474"/>
      <c r="N164" s="474"/>
      <c r="O164" s="474"/>
      <c r="P164" s="474"/>
      <c r="Q164" s="474"/>
      <c r="R164" s="474"/>
      <c r="S164" s="474"/>
      <c r="T164" s="474"/>
      <c r="U164" s="474"/>
      <c r="V164" s="474"/>
      <c r="W164" s="474"/>
      <c r="X164" s="474"/>
      <c r="Y164" s="474"/>
    </row>
    <row r="165" spans="1:25" ht="32.4" x14ac:dyDescent="0.25">
      <c r="A165" s="14"/>
      <c r="B165" s="105" t="s">
        <v>432</v>
      </c>
      <c r="C165" s="105" t="s">
        <v>475</v>
      </c>
      <c r="D165" s="29" t="s">
        <v>336</v>
      </c>
      <c r="E165" s="28" t="s">
        <v>337</v>
      </c>
      <c r="F165" s="47" t="s">
        <v>957</v>
      </c>
      <c r="G165" s="47"/>
      <c r="H165" s="474"/>
      <c r="I165" s="474"/>
      <c r="J165" s="474"/>
      <c r="K165" s="474"/>
      <c r="L165" s="474"/>
      <c r="M165" s="474"/>
      <c r="N165" s="474"/>
      <c r="O165" s="474"/>
      <c r="P165" s="474"/>
      <c r="Q165" s="474"/>
      <c r="R165" s="474"/>
      <c r="S165" s="474"/>
      <c r="T165" s="474"/>
      <c r="U165" s="474"/>
      <c r="V165" s="474"/>
      <c r="W165" s="474"/>
      <c r="X165" s="474"/>
      <c r="Y165" s="474"/>
    </row>
    <row r="166" spans="1:25" ht="129.6" x14ac:dyDescent="0.25">
      <c r="A166" s="14"/>
      <c r="B166" s="105" t="s">
        <v>432</v>
      </c>
      <c r="C166" s="105" t="s">
        <v>475</v>
      </c>
      <c r="D166" s="29" t="s">
        <v>476</v>
      </c>
      <c r="E166" s="28" t="s">
        <v>477</v>
      </c>
      <c r="F166" s="47" t="s">
        <v>958</v>
      </c>
      <c r="G166" s="47" t="s">
        <v>478</v>
      </c>
      <c r="H166" s="474"/>
      <c r="I166" s="474"/>
      <c r="J166" s="474"/>
      <c r="K166" s="474"/>
      <c r="L166" s="474"/>
      <c r="M166" s="474"/>
      <c r="N166" s="474"/>
      <c r="O166" s="474"/>
      <c r="P166" s="474"/>
      <c r="Q166" s="474"/>
      <c r="R166" s="474"/>
      <c r="S166" s="474"/>
      <c r="T166" s="474"/>
      <c r="U166" s="474"/>
      <c r="V166" s="474"/>
      <c r="W166" s="474"/>
      <c r="X166" s="474"/>
      <c r="Y166" s="474"/>
    </row>
    <row r="167" spans="1:25" ht="97.2" x14ac:dyDescent="0.25">
      <c r="A167" s="14"/>
      <c r="B167" s="105" t="s">
        <v>432</v>
      </c>
      <c r="C167" s="105" t="s">
        <v>479</v>
      </c>
      <c r="D167" s="29" t="s">
        <v>331</v>
      </c>
      <c r="E167" s="28" t="s">
        <v>332</v>
      </c>
      <c r="F167" s="47" t="s">
        <v>959</v>
      </c>
      <c r="G167" s="47"/>
      <c r="H167" s="474"/>
      <c r="I167" s="474"/>
      <c r="J167" s="474"/>
      <c r="K167" s="474"/>
      <c r="L167" s="474"/>
      <c r="M167" s="474"/>
      <c r="N167" s="474"/>
      <c r="O167" s="474"/>
      <c r="P167" s="474"/>
      <c r="Q167" s="474"/>
      <c r="R167" s="474"/>
      <c r="S167" s="474"/>
      <c r="T167" s="474"/>
      <c r="U167" s="474"/>
      <c r="V167" s="474"/>
      <c r="W167" s="474"/>
      <c r="X167" s="474"/>
      <c r="Y167" s="474"/>
    </row>
    <row r="168" spans="1:25" ht="75.599999999999994" x14ac:dyDescent="0.25">
      <c r="A168" s="14"/>
      <c r="B168" s="105" t="s">
        <v>432</v>
      </c>
      <c r="C168" s="105" t="s">
        <v>479</v>
      </c>
      <c r="D168" s="29" t="s">
        <v>333</v>
      </c>
      <c r="E168" s="28" t="s">
        <v>334</v>
      </c>
      <c r="F168" s="47" t="s">
        <v>956</v>
      </c>
      <c r="G168" s="47"/>
      <c r="H168" s="474"/>
      <c r="I168" s="474"/>
      <c r="J168" s="474"/>
      <c r="K168" s="474"/>
      <c r="L168" s="474"/>
      <c r="M168" s="474"/>
      <c r="N168" s="474"/>
      <c r="O168" s="474"/>
      <c r="P168" s="474"/>
      <c r="Q168" s="474"/>
      <c r="R168" s="474"/>
      <c r="S168" s="474"/>
      <c r="T168" s="474"/>
      <c r="U168" s="474"/>
      <c r="V168" s="474"/>
      <c r="W168" s="474"/>
      <c r="X168" s="474"/>
      <c r="Y168" s="474"/>
    </row>
    <row r="169" spans="1:25" ht="32.4" x14ac:dyDescent="0.25">
      <c r="A169" s="14"/>
      <c r="B169" s="105" t="s">
        <v>432</v>
      </c>
      <c r="C169" s="105" t="s">
        <v>479</v>
      </c>
      <c r="D169" s="29" t="s">
        <v>336</v>
      </c>
      <c r="E169" s="28" t="s">
        <v>337</v>
      </c>
      <c r="F169" s="47" t="s">
        <v>957</v>
      </c>
      <c r="G169" s="47"/>
      <c r="H169" s="474"/>
      <c r="I169" s="474"/>
      <c r="J169" s="474"/>
      <c r="K169" s="474"/>
      <c r="L169" s="474"/>
      <c r="M169" s="474"/>
      <c r="N169" s="474"/>
      <c r="O169" s="474"/>
      <c r="P169" s="474"/>
      <c r="Q169" s="474"/>
      <c r="R169" s="474"/>
      <c r="S169" s="474"/>
      <c r="T169" s="474"/>
      <c r="U169" s="474"/>
      <c r="V169" s="474"/>
      <c r="W169" s="474"/>
      <c r="X169" s="474"/>
      <c r="Y169" s="474"/>
    </row>
    <row r="170" spans="1:25" ht="162" x14ac:dyDescent="0.25">
      <c r="A170" s="14"/>
      <c r="B170" s="105" t="s">
        <v>432</v>
      </c>
      <c r="C170" s="105" t="s">
        <v>479</v>
      </c>
      <c r="D170" s="29" t="s">
        <v>480</v>
      </c>
      <c r="E170" s="28" t="s">
        <v>481</v>
      </c>
      <c r="F170" s="47" t="s">
        <v>960</v>
      </c>
      <c r="G170" s="47" t="s">
        <v>224</v>
      </c>
      <c r="H170" s="474"/>
      <c r="I170" s="474"/>
      <c r="J170" s="474"/>
      <c r="K170" s="474"/>
      <c r="L170" s="474"/>
      <c r="M170" s="474"/>
      <c r="N170" s="474"/>
      <c r="O170" s="474"/>
      <c r="P170" s="474"/>
      <c r="Q170" s="474"/>
      <c r="R170" s="474"/>
      <c r="S170" s="474"/>
      <c r="T170" s="474"/>
      <c r="U170" s="474"/>
      <c r="V170" s="474"/>
      <c r="W170" s="474"/>
      <c r="X170" s="474"/>
      <c r="Y170" s="474"/>
    </row>
    <row r="171" spans="1:25" ht="32.4" x14ac:dyDescent="0.25">
      <c r="A171" s="14"/>
      <c r="B171" s="105" t="s">
        <v>432</v>
      </c>
      <c r="C171" s="105" t="s">
        <v>482</v>
      </c>
      <c r="D171" s="29" t="s">
        <v>331</v>
      </c>
      <c r="E171" s="28" t="s">
        <v>332</v>
      </c>
      <c r="F171" s="47" t="s">
        <v>961</v>
      </c>
      <c r="G171" s="47"/>
      <c r="H171" s="474"/>
      <c r="I171" s="474"/>
      <c r="J171" s="474"/>
      <c r="K171" s="474"/>
      <c r="L171" s="474"/>
      <c r="M171" s="474"/>
      <c r="N171" s="474"/>
      <c r="O171" s="474"/>
      <c r="P171" s="474"/>
      <c r="Q171" s="474"/>
      <c r="R171" s="474"/>
      <c r="S171" s="474"/>
      <c r="T171" s="474"/>
      <c r="U171" s="474"/>
      <c r="V171" s="474"/>
      <c r="W171" s="474"/>
      <c r="X171" s="474"/>
      <c r="Y171" s="474"/>
    </row>
    <row r="172" spans="1:25" x14ac:dyDescent="0.25">
      <c r="A172" s="14"/>
      <c r="B172" s="105" t="s">
        <v>432</v>
      </c>
      <c r="C172" s="105" t="s">
        <v>482</v>
      </c>
      <c r="D172" s="29" t="s">
        <v>333</v>
      </c>
      <c r="E172" s="28" t="s">
        <v>334</v>
      </c>
      <c r="F172" s="47" t="s">
        <v>933</v>
      </c>
      <c r="G172" s="47"/>
      <c r="H172" s="474"/>
      <c r="I172" s="474"/>
      <c r="J172" s="474"/>
      <c r="K172" s="474"/>
      <c r="L172" s="474"/>
      <c r="M172" s="474"/>
      <c r="N172" s="474"/>
      <c r="O172" s="474"/>
      <c r="P172" s="474"/>
      <c r="Q172" s="474"/>
      <c r="R172" s="474"/>
      <c r="S172" s="474"/>
      <c r="T172" s="474"/>
      <c r="U172" s="474"/>
      <c r="V172" s="474"/>
      <c r="W172" s="474"/>
      <c r="X172" s="474"/>
      <c r="Y172" s="474"/>
    </row>
    <row r="173" spans="1:25" x14ac:dyDescent="0.25">
      <c r="A173" s="14"/>
      <c r="B173" s="105" t="s">
        <v>432</v>
      </c>
      <c r="C173" s="105" t="s">
        <v>482</v>
      </c>
      <c r="D173" s="29" t="s">
        <v>336</v>
      </c>
      <c r="E173" s="28" t="s">
        <v>337</v>
      </c>
      <c r="F173" s="47" t="s">
        <v>933</v>
      </c>
      <c r="G173" s="47"/>
      <c r="H173" s="474"/>
      <c r="I173" s="474"/>
      <c r="J173" s="474"/>
      <c r="K173" s="474"/>
      <c r="L173" s="474"/>
      <c r="M173" s="474"/>
      <c r="N173" s="474"/>
      <c r="O173" s="474"/>
      <c r="P173" s="474"/>
      <c r="Q173" s="474"/>
      <c r="R173" s="474"/>
      <c r="S173" s="474"/>
      <c r="T173" s="474"/>
      <c r="U173" s="474"/>
      <c r="V173" s="474"/>
      <c r="W173" s="474"/>
      <c r="X173" s="474"/>
      <c r="Y173" s="474"/>
    </row>
    <row r="174" spans="1:25" ht="21.6" x14ac:dyDescent="0.25">
      <c r="A174" s="14"/>
      <c r="B174" s="105" t="s">
        <v>432</v>
      </c>
      <c r="C174" s="105" t="s">
        <v>482</v>
      </c>
      <c r="D174" s="29" t="s">
        <v>483</v>
      </c>
      <c r="E174" s="28" t="s">
        <v>484</v>
      </c>
      <c r="F174" s="47" t="s">
        <v>962</v>
      </c>
      <c r="G174" s="47" t="s">
        <v>248</v>
      </c>
      <c r="H174" s="474"/>
      <c r="I174" s="474"/>
      <c r="J174" s="474"/>
      <c r="K174" s="474"/>
      <c r="L174" s="474"/>
      <c r="M174" s="474"/>
      <c r="N174" s="474"/>
      <c r="O174" s="474"/>
      <c r="P174" s="474"/>
      <c r="Q174" s="474"/>
      <c r="R174" s="474"/>
      <c r="S174" s="474"/>
      <c r="T174" s="474"/>
      <c r="U174" s="474"/>
      <c r="V174" s="474"/>
      <c r="W174" s="474"/>
      <c r="X174" s="474"/>
      <c r="Y174" s="474"/>
    </row>
    <row r="175" spans="1:25" ht="86.4" x14ac:dyDescent="0.25">
      <c r="A175" s="14"/>
      <c r="B175" s="105" t="s">
        <v>432</v>
      </c>
      <c r="C175" s="105" t="s">
        <v>485</v>
      </c>
      <c r="D175" s="29" t="s">
        <v>331</v>
      </c>
      <c r="E175" s="28" t="s">
        <v>332</v>
      </c>
      <c r="F175" s="47" t="s">
        <v>963</v>
      </c>
      <c r="G175" s="47"/>
      <c r="H175" s="474"/>
      <c r="I175" s="474"/>
      <c r="J175" s="474"/>
      <c r="K175" s="474"/>
      <c r="L175" s="474"/>
      <c r="M175" s="474"/>
      <c r="N175" s="474"/>
      <c r="O175" s="474"/>
      <c r="P175" s="474"/>
      <c r="Q175" s="474"/>
      <c r="R175" s="474"/>
      <c r="S175" s="474"/>
      <c r="T175" s="474"/>
      <c r="U175" s="474"/>
      <c r="V175" s="474"/>
      <c r="W175" s="474"/>
      <c r="X175" s="474"/>
      <c r="Y175" s="474"/>
    </row>
    <row r="176" spans="1:25" ht="32.4" x14ac:dyDescent="0.25">
      <c r="A176" s="14"/>
      <c r="B176" s="105" t="s">
        <v>432</v>
      </c>
      <c r="C176" s="105" t="s">
        <v>485</v>
      </c>
      <c r="D176" s="29" t="s">
        <v>333</v>
      </c>
      <c r="E176" s="28" t="s">
        <v>334</v>
      </c>
      <c r="F176" s="47" t="s">
        <v>964</v>
      </c>
      <c r="G176" s="47"/>
      <c r="H176" s="474"/>
      <c r="I176" s="474"/>
      <c r="J176" s="474"/>
      <c r="K176" s="474"/>
      <c r="L176" s="474"/>
      <c r="M176" s="474"/>
      <c r="N176" s="474"/>
      <c r="O176" s="474"/>
      <c r="P176" s="474"/>
      <c r="Q176" s="474"/>
      <c r="R176" s="474"/>
      <c r="S176" s="474"/>
      <c r="T176" s="474"/>
      <c r="U176" s="474"/>
      <c r="V176" s="474"/>
      <c r="W176" s="474"/>
      <c r="X176" s="474"/>
      <c r="Y176" s="474"/>
    </row>
    <row r="177" spans="1:25" ht="32.4" x14ac:dyDescent="0.25">
      <c r="A177" s="14"/>
      <c r="B177" s="105" t="s">
        <v>432</v>
      </c>
      <c r="C177" s="105" t="s">
        <v>485</v>
      </c>
      <c r="D177" s="29" t="s">
        <v>336</v>
      </c>
      <c r="E177" s="28" t="s">
        <v>337</v>
      </c>
      <c r="F177" s="47" t="s">
        <v>965</v>
      </c>
      <c r="G177" s="47"/>
      <c r="H177" s="474"/>
      <c r="I177" s="474"/>
      <c r="J177" s="474"/>
      <c r="K177" s="474"/>
      <c r="L177" s="474"/>
      <c r="M177" s="474"/>
      <c r="N177" s="474"/>
      <c r="O177" s="474"/>
      <c r="P177" s="474"/>
      <c r="Q177" s="474"/>
      <c r="R177" s="474"/>
      <c r="S177" s="474"/>
      <c r="T177" s="474"/>
      <c r="U177" s="474"/>
      <c r="V177" s="474"/>
      <c r="W177" s="474"/>
      <c r="X177" s="474"/>
      <c r="Y177" s="474"/>
    </row>
    <row r="178" spans="1:25" ht="43.2" x14ac:dyDescent="0.25">
      <c r="A178" s="14"/>
      <c r="B178" s="105" t="s">
        <v>432</v>
      </c>
      <c r="C178" s="105" t="s">
        <v>485</v>
      </c>
      <c r="D178" s="29" t="s">
        <v>486</v>
      </c>
      <c r="E178" s="28" t="s">
        <v>487</v>
      </c>
      <c r="F178" s="47" t="s">
        <v>966</v>
      </c>
      <c r="G178" s="47" t="s">
        <v>967</v>
      </c>
      <c r="H178" s="474"/>
      <c r="I178" s="474"/>
      <c r="J178" s="474"/>
      <c r="K178" s="474"/>
      <c r="L178" s="474"/>
      <c r="M178" s="474"/>
      <c r="N178" s="474"/>
      <c r="O178" s="474"/>
      <c r="P178" s="474"/>
      <c r="Q178" s="474"/>
      <c r="R178" s="474"/>
      <c r="S178" s="474"/>
      <c r="T178" s="474"/>
      <c r="U178" s="474"/>
      <c r="V178" s="474"/>
      <c r="W178" s="474"/>
      <c r="X178" s="474"/>
      <c r="Y178" s="474"/>
    </row>
    <row r="179" spans="1:25" ht="54" x14ac:dyDescent="0.25">
      <c r="A179" s="14"/>
      <c r="B179" s="105" t="s">
        <v>432</v>
      </c>
      <c r="C179" s="105" t="s">
        <v>485</v>
      </c>
      <c r="D179" s="29" t="s">
        <v>488</v>
      </c>
      <c r="E179" s="28" t="s">
        <v>489</v>
      </c>
      <c r="F179" s="47" t="s">
        <v>968</v>
      </c>
      <c r="G179" s="47" t="s">
        <v>490</v>
      </c>
      <c r="H179" s="474"/>
      <c r="I179" s="474"/>
      <c r="J179" s="474"/>
      <c r="K179" s="474"/>
      <c r="L179" s="474"/>
      <c r="M179" s="474"/>
      <c r="N179" s="474"/>
      <c r="O179" s="474"/>
      <c r="P179" s="474"/>
      <c r="Q179" s="474"/>
      <c r="R179" s="474"/>
      <c r="S179" s="474"/>
      <c r="T179" s="474"/>
      <c r="U179" s="474"/>
      <c r="V179" s="474"/>
      <c r="W179" s="474"/>
      <c r="X179" s="474"/>
      <c r="Y179" s="474"/>
    </row>
    <row r="180" spans="1:25" ht="32.4" x14ac:dyDescent="0.25">
      <c r="A180" s="14"/>
      <c r="B180" s="105" t="s">
        <v>432</v>
      </c>
      <c r="C180" s="105" t="s">
        <v>491</v>
      </c>
      <c r="D180" s="29" t="s">
        <v>331</v>
      </c>
      <c r="E180" s="28" t="s">
        <v>332</v>
      </c>
      <c r="F180" s="47" t="s">
        <v>969</v>
      </c>
      <c r="G180" s="47"/>
      <c r="H180" s="474"/>
      <c r="I180" s="474"/>
      <c r="J180" s="474"/>
      <c r="K180" s="474"/>
      <c r="L180" s="474"/>
      <c r="M180" s="474"/>
      <c r="N180" s="474"/>
      <c r="O180" s="474"/>
      <c r="P180" s="474"/>
      <c r="Q180" s="474"/>
      <c r="R180" s="474"/>
      <c r="S180" s="474"/>
      <c r="T180" s="474"/>
      <c r="U180" s="474"/>
      <c r="V180" s="474"/>
      <c r="W180" s="474"/>
      <c r="X180" s="474"/>
      <c r="Y180" s="474"/>
    </row>
    <row r="181" spans="1:25" ht="21.6" x14ac:dyDescent="0.25">
      <c r="A181" s="14"/>
      <c r="B181" s="105" t="s">
        <v>432</v>
      </c>
      <c r="C181" s="105" t="s">
        <v>491</v>
      </c>
      <c r="D181" s="29" t="s">
        <v>333</v>
      </c>
      <c r="E181" s="28" t="s">
        <v>334</v>
      </c>
      <c r="F181" s="47" t="s">
        <v>970</v>
      </c>
      <c r="G181" s="47"/>
      <c r="H181" s="474"/>
      <c r="I181" s="474"/>
      <c r="J181" s="474"/>
      <c r="K181" s="474"/>
      <c r="L181" s="474"/>
      <c r="M181" s="474"/>
      <c r="N181" s="474"/>
      <c r="O181" s="474"/>
      <c r="P181" s="474"/>
      <c r="Q181" s="474"/>
      <c r="R181" s="474"/>
      <c r="S181" s="474"/>
      <c r="T181" s="474"/>
      <c r="U181" s="474"/>
      <c r="V181" s="474"/>
      <c r="W181" s="474"/>
      <c r="X181" s="474"/>
      <c r="Y181" s="474"/>
    </row>
    <row r="182" spans="1:25" ht="21.6" x14ac:dyDescent="0.25">
      <c r="A182" s="14"/>
      <c r="B182" s="105" t="s">
        <v>432</v>
      </c>
      <c r="C182" s="105" t="s">
        <v>491</v>
      </c>
      <c r="D182" s="29" t="s">
        <v>336</v>
      </c>
      <c r="E182" s="28" t="s">
        <v>337</v>
      </c>
      <c r="F182" s="47" t="s">
        <v>970</v>
      </c>
      <c r="G182" s="47"/>
      <c r="H182" s="474"/>
      <c r="I182" s="474"/>
      <c r="J182" s="474"/>
      <c r="K182" s="474"/>
      <c r="L182" s="474"/>
      <c r="M182" s="474"/>
      <c r="N182" s="474"/>
      <c r="O182" s="474"/>
      <c r="P182" s="474"/>
      <c r="Q182" s="474"/>
      <c r="R182" s="474"/>
      <c r="S182" s="474"/>
      <c r="T182" s="474"/>
      <c r="U182" s="474"/>
      <c r="V182" s="474"/>
      <c r="W182" s="474"/>
      <c r="X182" s="474"/>
      <c r="Y182" s="474"/>
    </row>
    <row r="183" spans="1:25" ht="32.4" x14ac:dyDescent="0.25">
      <c r="A183" s="14"/>
      <c r="B183" s="105" t="s">
        <v>432</v>
      </c>
      <c r="C183" s="105" t="s">
        <v>491</v>
      </c>
      <c r="D183" s="29" t="s">
        <v>492</v>
      </c>
      <c r="E183" s="28" t="s">
        <v>493</v>
      </c>
      <c r="F183" s="47" t="s">
        <v>971</v>
      </c>
      <c r="G183" s="47" t="s">
        <v>972</v>
      </c>
      <c r="H183" s="474"/>
      <c r="I183" s="474"/>
      <c r="J183" s="474"/>
      <c r="K183" s="474"/>
      <c r="L183" s="474"/>
      <c r="M183" s="474"/>
      <c r="N183" s="474"/>
      <c r="O183" s="474"/>
      <c r="P183" s="474"/>
      <c r="Q183" s="474"/>
      <c r="R183" s="474"/>
      <c r="S183" s="474"/>
      <c r="T183" s="474"/>
      <c r="U183" s="474"/>
      <c r="V183" s="474"/>
      <c r="W183" s="474"/>
      <c r="X183" s="474"/>
      <c r="Y183" s="474"/>
    </row>
    <row r="184" spans="1:25" ht="54" x14ac:dyDescent="0.25">
      <c r="A184" s="14"/>
      <c r="B184" s="105" t="s">
        <v>432</v>
      </c>
      <c r="C184" s="105" t="s">
        <v>491</v>
      </c>
      <c r="D184" s="29" t="s">
        <v>494</v>
      </c>
      <c r="E184" s="28" t="s">
        <v>495</v>
      </c>
      <c r="F184" s="47" t="s">
        <v>973</v>
      </c>
      <c r="G184" s="47"/>
      <c r="H184" s="474"/>
      <c r="I184" s="474"/>
      <c r="J184" s="474"/>
      <c r="K184" s="474"/>
      <c r="L184" s="474"/>
      <c r="M184" s="474"/>
      <c r="N184" s="474"/>
      <c r="O184" s="474"/>
      <c r="P184" s="474"/>
      <c r="Q184" s="474"/>
      <c r="R184" s="474"/>
      <c r="S184" s="474"/>
      <c r="T184" s="474"/>
      <c r="U184" s="474"/>
      <c r="V184" s="474"/>
      <c r="W184" s="474"/>
      <c r="X184" s="474"/>
      <c r="Y184" s="474"/>
    </row>
    <row r="185" spans="1:25" ht="32.4" x14ac:dyDescent="0.25">
      <c r="A185" s="14"/>
      <c r="B185" s="105" t="s">
        <v>432</v>
      </c>
      <c r="C185" s="105" t="s">
        <v>496</v>
      </c>
      <c r="D185" s="29" t="s">
        <v>331</v>
      </c>
      <c r="E185" s="28" t="s">
        <v>332</v>
      </c>
      <c r="F185" s="47" t="s">
        <v>974</v>
      </c>
      <c r="G185" s="47"/>
      <c r="H185" s="474"/>
      <c r="I185" s="474"/>
      <c r="J185" s="474"/>
      <c r="K185" s="474"/>
      <c r="L185" s="474"/>
      <c r="M185" s="474"/>
      <c r="N185" s="474"/>
      <c r="O185" s="474"/>
      <c r="P185" s="474"/>
      <c r="Q185" s="474"/>
      <c r="R185" s="474"/>
      <c r="S185" s="474"/>
      <c r="T185" s="474"/>
      <c r="U185" s="474"/>
      <c r="V185" s="474"/>
      <c r="W185" s="474"/>
      <c r="X185" s="474"/>
      <c r="Y185" s="474"/>
    </row>
    <row r="186" spans="1:25" ht="32.4" x14ac:dyDescent="0.25">
      <c r="A186" s="14"/>
      <c r="B186" s="105" t="s">
        <v>432</v>
      </c>
      <c r="C186" s="105" t="s">
        <v>496</v>
      </c>
      <c r="D186" s="29" t="s">
        <v>333</v>
      </c>
      <c r="E186" s="28" t="s">
        <v>334</v>
      </c>
      <c r="F186" s="47" t="s">
        <v>975</v>
      </c>
      <c r="G186" s="47"/>
      <c r="H186" s="474"/>
      <c r="I186" s="474"/>
      <c r="J186" s="474"/>
      <c r="K186" s="474"/>
      <c r="L186" s="474"/>
      <c r="M186" s="474"/>
      <c r="N186" s="474"/>
      <c r="O186" s="474"/>
      <c r="P186" s="474"/>
      <c r="Q186" s="474"/>
      <c r="R186" s="474"/>
      <c r="S186" s="474"/>
      <c r="T186" s="474"/>
      <c r="U186" s="474"/>
      <c r="V186" s="474"/>
      <c r="W186" s="474"/>
      <c r="X186" s="474"/>
      <c r="Y186" s="474"/>
    </row>
    <row r="187" spans="1:25" ht="32.4" x14ac:dyDescent="0.25">
      <c r="A187" s="14"/>
      <c r="B187" s="105" t="s">
        <v>432</v>
      </c>
      <c r="C187" s="105" t="s">
        <v>496</v>
      </c>
      <c r="D187" s="29" t="s">
        <v>336</v>
      </c>
      <c r="E187" s="28" t="s">
        <v>337</v>
      </c>
      <c r="F187" s="47" t="s">
        <v>975</v>
      </c>
      <c r="G187" s="47"/>
      <c r="H187" s="474"/>
      <c r="I187" s="474"/>
      <c r="J187" s="474"/>
      <c r="K187" s="474"/>
      <c r="L187" s="474"/>
      <c r="M187" s="474"/>
      <c r="N187" s="474"/>
      <c r="O187" s="474"/>
      <c r="P187" s="474"/>
      <c r="Q187" s="474"/>
      <c r="R187" s="474"/>
      <c r="S187" s="474"/>
      <c r="T187" s="474"/>
      <c r="U187" s="474"/>
      <c r="V187" s="474"/>
      <c r="W187" s="474"/>
      <c r="X187" s="474"/>
      <c r="Y187" s="474"/>
    </row>
    <row r="188" spans="1:25" ht="54" x14ac:dyDescent="0.25">
      <c r="A188" s="14"/>
      <c r="B188" s="105" t="s">
        <v>432</v>
      </c>
      <c r="C188" s="105" t="s">
        <v>496</v>
      </c>
      <c r="D188" s="29" t="s">
        <v>497</v>
      </c>
      <c r="E188" s="28" t="s">
        <v>498</v>
      </c>
      <c r="F188" s="47" t="s">
        <v>976</v>
      </c>
      <c r="G188" s="47" t="s">
        <v>977</v>
      </c>
      <c r="H188" s="474"/>
      <c r="I188" s="474"/>
      <c r="J188" s="474"/>
      <c r="K188" s="474"/>
      <c r="L188" s="474"/>
      <c r="M188" s="474"/>
      <c r="N188" s="474"/>
      <c r="O188" s="474"/>
      <c r="P188" s="474"/>
      <c r="Q188" s="474"/>
      <c r="R188" s="474"/>
      <c r="S188" s="474"/>
      <c r="T188" s="474"/>
      <c r="U188" s="474"/>
      <c r="V188" s="474"/>
      <c r="W188" s="474"/>
      <c r="X188" s="474"/>
      <c r="Y188" s="474"/>
    </row>
    <row r="189" spans="1:25" ht="54" x14ac:dyDescent="0.25">
      <c r="A189" s="14"/>
      <c r="B189" s="105" t="s">
        <v>432</v>
      </c>
      <c r="C189" s="105" t="s">
        <v>496</v>
      </c>
      <c r="D189" s="29" t="s">
        <v>499</v>
      </c>
      <c r="E189" s="28" t="s">
        <v>500</v>
      </c>
      <c r="F189" s="47" t="s">
        <v>978</v>
      </c>
      <c r="G189" s="47" t="s">
        <v>979</v>
      </c>
      <c r="H189" s="474"/>
      <c r="I189" s="474"/>
      <c r="J189" s="474"/>
      <c r="K189" s="474"/>
      <c r="L189" s="474"/>
      <c r="M189" s="474"/>
      <c r="N189" s="474"/>
      <c r="O189" s="474"/>
      <c r="P189" s="474"/>
      <c r="Q189" s="474"/>
      <c r="R189" s="474"/>
      <c r="S189" s="474"/>
      <c r="T189" s="474"/>
      <c r="U189" s="474"/>
      <c r="V189" s="474"/>
      <c r="W189" s="474"/>
      <c r="X189" s="474"/>
      <c r="Y189" s="474"/>
    </row>
    <row r="190" spans="1:25" ht="64.8" x14ac:dyDescent="0.25">
      <c r="A190" s="14"/>
      <c r="B190" s="105" t="s">
        <v>432</v>
      </c>
      <c r="C190" s="105" t="s">
        <v>496</v>
      </c>
      <c r="D190" s="29" t="s">
        <v>501</v>
      </c>
      <c r="E190" s="28" t="s">
        <v>502</v>
      </c>
      <c r="F190" s="47" t="s">
        <v>978</v>
      </c>
      <c r="G190" s="47" t="s">
        <v>980</v>
      </c>
      <c r="H190" s="474"/>
      <c r="I190" s="474"/>
      <c r="J190" s="474"/>
      <c r="K190" s="474"/>
      <c r="L190" s="474"/>
      <c r="M190" s="474"/>
      <c r="N190" s="474"/>
      <c r="O190" s="474"/>
      <c r="P190" s="474"/>
      <c r="Q190" s="474"/>
      <c r="R190" s="474"/>
      <c r="S190" s="474"/>
      <c r="T190" s="474"/>
      <c r="U190" s="474"/>
      <c r="V190" s="474"/>
      <c r="W190" s="474"/>
      <c r="X190" s="474"/>
      <c r="Y190" s="474"/>
    </row>
    <row r="191" spans="1:25" ht="32.4" x14ac:dyDescent="0.25">
      <c r="A191" s="14"/>
      <c r="B191" s="105" t="s">
        <v>432</v>
      </c>
      <c r="C191" s="105" t="s">
        <v>503</v>
      </c>
      <c r="D191" s="29" t="s">
        <v>331</v>
      </c>
      <c r="E191" s="28" t="s">
        <v>332</v>
      </c>
      <c r="F191" s="47" t="s">
        <v>981</v>
      </c>
      <c r="G191" s="47"/>
      <c r="H191" s="474"/>
      <c r="I191" s="474"/>
      <c r="J191" s="474"/>
      <c r="K191" s="474"/>
      <c r="L191" s="474"/>
      <c r="M191" s="474"/>
      <c r="N191" s="474"/>
      <c r="O191" s="474"/>
      <c r="P191" s="474"/>
      <c r="Q191" s="474"/>
      <c r="R191" s="474"/>
      <c r="S191" s="474"/>
      <c r="T191" s="474"/>
      <c r="U191" s="474"/>
      <c r="V191" s="474"/>
      <c r="W191" s="474"/>
      <c r="X191" s="474"/>
      <c r="Y191" s="474"/>
    </row>
    <row r="192" spans="1:25" ht="32.4" x14ac:dyDescent="0.25">
      <c r="A192" s="14"/>
      <c r="B192" s="105" t="s">
        <v>432</v>
      </c>
      <c r="C192" s="105" t="s">
        <v>503</v>
      </c>
      <c r="D192" s="29" t="s">
        <v>333</v>
      </c>
      <c r="E192" s="28" t="s">
        <v>334</v>
      </c>
      <c r="F192" s="47" t="s">
        <v>982</v>
      </c>
      <c r="G192" s="47"/>
      <c r="H192" s="474"/>
      <c r="I192" s="474"/>
      <c r="J192" s="474"/>
      <c r="K192" s="474"/>
      <c r="L192" s="474"/>
      <c r="M192" s="474"/>
      <c r="N192" s="474"/>
      <c r="O192" s="474"/>
      <c r="P192" s="474"/>
      <c r="Q192" s="474"/>
      <c r="R192" s="474"/>
      <c r="S192" s="474"/>
      <c r="T192" s="474"/>
      <c r="U192" s="474"/>
      <c r="V192" s="474"/>
      <c r="W192" s="474"/>
      <c r="X192" s="474"/>
      <c r="Y192" s="474"/>
    </row>
    <row r="193" spans="1:25" ht="21.6" x14ac:dyDescent="0.25">
      <c r="A193" s="14"/>
      <c r="B193" s="105" t="s">
        <v>432</v>
      </c>
      <c r="C193" s="105" t="s">
        <v>503</v>
      </c>
      <c r="D193" s="29" t="s">
        <v>336</v>
      </c>
      <c r="E193" s="28" t="s">
        <v>337</v>
      </c>
      <c r="F193" s="47" t="s">
        <v>983</v>
      </c>
      <c r="G193" s="47"/>
      <c r="H193" s="474"/>
      <c r="I193" s="474"/>
      <c r="J193" s="474"/>
      <c r="K193" s="474"/>
      <c r="L193" s="474"/>
      <c r="M193" s="474"/>
      <c r="N193" s="474"/>
      <c r="O193" s="474"/>
      <c r="P193" s="474"/>
      <c r="Q193" s="474"/>
      <c r="R193" s="474"/>
      <c r="S193" s="474"/>
      <c r="T193" s="474"/>
      <c r="U193" s="474"/>
      <c r="V193" s="474"/>
      <c r="W193" s="474"/>
      <c r="X193" s="474"/>
      <c r="Y193" s="474"/>
    </row>
    <row r="194" spans="1:25" ht="129.6" x14ac:dyDescent="0.25">
      <c r="A194" s="14"/>
      <c r="B194" s="105" t="s">
        <v>432</v>
      </c>
      <c r="C194" s="105" t="s">
        <v>503</v>
      </c>
      <c r="D194" s="29" t="s">
        <v>504</v>
      </c>
      <c r="E194" s="28" t="s">
        <v>505</v>
      </c>
      <c r="F194" s="47" t="s">
        <v>1072</v>
      </c>
      <c r="G194" s="47" t="s">
        <v>984</v>
      </c>
      <c r="H194" s="474"/>
      <c r="I194" s="474"/>
      <c r="J194" s="474"/>
      <c r="K194" s="474"/>
      <c r="L194" s="474"/>
      <c r="M194" s="474"/>
      <c r="N194" s="474"/>
      <c r="O194" s="474"/>
      <c r="P194" s="474"/>
      <c r="Q194" s="474"/>
      <c r="R194" s="474"/>
      <c r="S194" s="474"/>
      <c r="T194" s="474"/>
      <c r="U194" s="474"/>
      <c r="V194" s="474"/>
      <c r="W194" s="474"/>
      <c r="X194" s="474"/>
      <c r="Y194" s="474"/>
    </row>
    <row r="195" spans="1:25" x14ac:dyDescent="0.25">
      <c r="A195" s="14"/>
      <c r="B195" s="105" t="s">
        <v>432</v>
      </c>
      <c r="C195" s="105" t="s">
        <v>506</v>
      </c>
      <c r="D195" s="29" t="s">
        <v>331</v>
      </c>
      <c r="E195" s="28" t="s">
        <v>332</v>
      </c>
      <c r="F195" s="47" t="s">
        <v>951</v>
      </c>
      <c r="G195" s="47"/>
      <c r="H195" s="474"/>
      <c r="I195" s="474"/>
      <c r="J195" s="474"/>
      <c r="K195" s="474"/>
      <c r="L195" s="474"/>
      <c r="M195" s="474"/>
      <c r="N195" s="474"/>
      <c r="O195" s="474"/>
      <c r="P195" s="474"/>
      <c r="Q195" s="474"/>
      <c r="R195" s="474"/>
      <c r="S195" s="474"/>
      <c r="T195" s="474"/>
      <c r="U195" s="474"/>
      <c r="V195" s="474"/>
      <c r="W195" s="474"/>
      <c r="X195" s="474"/>
      <c r="Y195" s="474"/>
    </row>
    <row r="196" spans="1:25" x14ac:dyDescent="0.25">
      <c r="A196" s="14"/>
      <c r="B196" s="105" t="s">
        <v>432</v>
      </c>
      <c r="C196" s="105" t="s">
        <v>506</v>
      </c>
      <c r="D196" s="29" t="s">
        <v>333</v>
      </c>
      <c r="E196" s="28" t="s">
        <v>334</v>
      </c>
      <c r="F196" s="47" t="s">
        <v>933</v>
      </c>
      <c r="G196" s="47"/>
      <c r="H196" s="474"/>
      <c r="I196" s="474"/>
      <c r="J196" s="474"/>
      <c r="K196" s="474"/>
      <c r="L196" s="474"/>
      <c r="M196" s="474"/>
      <c r="N196" s="474"/>
      <c r="O196" s="474"/>
      <c r="P196" s="474"/>
      <c r="Q196" s="474"/>
      <c r="R196" s="474"/>
      <c r="S196" s="474"/>
      <c r="T196" s="474"/>
      <c r="U196" s="474"/>
      <c r="V196" s="474"/>
      <c r="W196" s="474"/>
      <c r="X196" s="474"/>
      <c r="Y196" s="474"/>
    </row>
    <row r="197" spans="1:25" x14ac:dyDescent="0.25">
      <c r="A197" s="14"/>
      <c r="B197" s="105" t="s">
        <v>432</v>
      </c>
      <c r="C197" s="105" t="s">
        <v>506</v>
      </c>
      <c r="D197" s="29" t="s">
        <v>336</v>
      </c>
      <c r="E197" s="28" t="s">
        <v>337</v>
      </c>
      <c r="F197" s="47" t="s">
        <v>933</v>
      </c>
      <c r="G197" s="47"/>
      <c r="H197" s="474"/>
      <c r="I197" s="474"/>
      <c r="J197" s="474"/>
      <c r="K197" s="474"/>
      <c r="L197" s="474"/>
      <c r="M197" s="474"/>
      <c r="N197" s="474"/>
      <c r="O197" s="474"/>
      <c r="P197" s="474"/>
      <c r="Q197" s="474"/>
      <c r="R197" s="474"/>
      <c r="S197" s="474"/>
      <c r="T197" s="474"/>
      <c r="U197" s="474"/>
      <c r="V197" s="474"/>
      <c r="W197" s="474"/>
      <c r="X197" s="474"/>
      <c r="Y197" s="474"/>
    </row>
    <row r="198" spans="1:25" ht="54" x14ac:dyDescent="0.25">
      <c r="A198" s="14"/>
      <c r="B198" s="105" t="s">
        <v>432</v>
      </c>
      <c r="C198" s="105" t="s">
        <v>506</v>
      </c>
      <c r="D198" s="29" t="s">
        <v>507</v>
      </c>
      <c r="E198" s="28" t="s">
        <v>508</v>
      </c>
      <c r="F198" s="47" t="s">
        <v>985</v>
      </c>
      <c r="G198" s="47" t="s">
        <v>986</v>
      </c>
      <c r="H198" s="474"/>
      <c r="I198" s="474"/>
      <c r="J198" s="474"/>
      <c r="K198" s="474"/>
      <c r="L198" s="474"/>
      <c r="M198" s="474"/>
      <c r="N198" s="474"/>
      <c r="O198" s="474"/>
      <c r="P198" s="474"/>
      <c r="Q198" s="474"/>
      <c r="R198" s="474"/>
      <c r="S198" s="474"/>
      <c r="T198" s="474"/>
      <c r="U198" s="474"/>
      <c r="V198" s="474"/>
      <c r="W198" s="474"/>
      <c r="X198" s="474"/>
      <c r="Y198" s="474"/>
    </row>
    <row r="199" spans="1:25" x14ac:dyDescent="0.25">
      <c r="A199" s="14"/>
      <c r="B199" s="105" t="s">
        <v>432</v>
      </c>
      <c r="C199" s="105" t="s">
        <v>509</v>
      </c>
      <c r="D199" s="29" t="s">
        <v>331</v>
      </c>
      <c r="E199" s="28" t="s">
        <v>332</v>
      </c>
      <c r="F199" s="47" t="s">
        <v>987</v>
      </c>
      <c r="G199" s="47"/>
      <c r="H199" s="474"/>
      <c r="I199" s="474"/>
      <c r="J199" s="474"/>
      <c r="K199" s="474"/>
      <c r="L199" s="474"/>
      <c r="M199" s="474"/>
      <c r="N199" s="474"/>
      <c r="O199" s="474"/>
      <c r="P199" s="474"/>
      <c r="Q199" s="474"/>
      <c r="R199" s="474"/>
      <c r="S199" s="474"/>
      <c r="T199" s="474"/>
      <c r="U199" s="474"/>
      <c r="V199" s="474"/>
      <c r="W199" s="474"/>
      <c r="X199" s="474"/>
      <c r="Y199" s="474"/>
    </row>
    <row r="200" spans="1:25" ht="54" x14ac:dyDescent="0.25">
      <c r="A200" s="14"/>
      <c r="B200" s="105" t="s">
        <v>432</v>
      </c>
      <c r="C200" s="105" t="s">
        <v>509</v>
      </c>
      <c r="D200" s="29" t="s">
        <v>333</v>
      </c>
      <c r="E200" s="28" t="s">
        <v>334</v>
      </c>
      <c r="F200" s="47" t="s">
        <v>987</v>
      </c>
      <c r="G200" s="47" t="s">
        <v>988</v>
      </c>
      <c r="H200" s="474"/>
      <c r="I200" s="474"/>
      <c r="J200" s="474"/>
      <c r="K200" s="474"/>
      <c r="L200" s="474"/>
      <c r="M200" s="474"/>
      <c r="N200" s="474"/>
      <c r="O200" s="474"/>
      <c r="P200" s="474"/>
      <c r="Q200" s="474"/>
      <c r="R200" s="474"/>
      <c r="S200" s="474"/>
      <c r="T200" s="474"/>
      <c r="U200" s="474"/>
      <c r="V200" s="474"/>
      <c r="W200" s="474"/>
      <c r="X200" s="474"/>
      <c r="Y200" s="474"/>
    </row>
    <row r="201" spans="1:25" x14ac:dyDescent="0.25">
      <c r="A201" s="14"/>
      <c r="B201" s="105" t="s">
        <v>432</v>
      </c>
      <c r="C201" s="105" t="s">
        <v>509</v>
      </c>
      <c r="D201" s="29" t="s">
        <v>336</v>
      </c>
      <c r="E201" s="28" t="s">
        <v>337</v>
      </c>
      <c r="F201" s="47" t="s">
        <v>987</v>
      </c>
      <c r="G201" s="47"/>
      <c r="H201" s="474"/>
      <c r="I201" s="474"/>
      <c r="J201" s="474"/>
      <c r="K201" s="474"/>
      <c r="L201" s="474"/>
      <c r="M201" s="474"/>
      <c r="N201" s="474"/>
      <c r="O201" s="474"/>
      <c r="P201" s="474"/>
      <c r="Q201" s="474"/>
      <c r="R201" s="474"/>
      <c r="S201" s="474"/>
      <c r="T201" s="474"/>
      <c r="U201" s="474"/>
      <c r="V201" s="474"/>
      <c r="W201" s="474"/>
      <c r="X201" s="474"/>
      <c r="Y201" s="474"/>
    </row>
    <row r="202" spans="1:25" x14ac:dyDescent="0.25">
      <c r="A202" s="14"/>
      <c r="B202" s="105" t="s">
        <v>432</v>
      </c>
      <c r="C202" s="105" t="s">
        <v>510</v>
      </c>
      <c r="D202" s="29" t="s">
        <v>331</v>
      </c>
      <c r="E202" s="28" t="s">
        <v>332</v>
      </c>
      <c r="F202" s="47" t="s">
        <v>989</v>
      </c>
      <c r="G202" s="47"/>
      <c r="H202" s="474"/>
      <c r="I202" s="474"/>
      <c r="J202" s="474"/>
      <c r="K202" s="474"/>
      <c r="L202" s="474"/>
      <c r="M202" s="474"/>
      <c r="N202" s="474"/>
      <c r="O202" s="474"/>
      <c r="P202" s="474"/>
      <c r="Q202" s="474"/>
      <c r="R202" s="474"/>
      <c r="S202" s="474"/>
      <c r="T202" s="474"/>
      <c r="U202" s="474"/>
      <c r="V202" s="474"/>
      <c r="W202" s="474"/>
      <c r="X202" s="474"/>
      <c r="Y202" s="474"/>
    </row>
    <row r="203" spans="1:25" ht="108" x14ac:dyDescent="0.25">
      <c r="A203" s="14"/>
      <c r="B203" s="105" t="s">
        <v>432</v>
      </c>
      <c r="C203" s="105" t="s">
        <v>510</v>
      </c>
      <c r="D203" s="29" t="s">
        <v>333</v>
      </c>
      <c r="E203" s="28" t="s">
        <v>334</v>
      </c>
      <c r="F203" s="47" t="s">
        <v>989</v>
      </c>
      <c r="G203" s="47" t="s">
        <v>511</v>
      </c>
      <c r="H203" s="474"/>
      <c r="I203" s="474"/>
      <c r="J203" s="474"/>
      <c r="K203" s="474"/>
      <c r="L203" s="474"/>
      <c r="M203" s="474"/>
      <c r="N203" s="474"/>
      <c r="O203" s="474"/>
      <c r="P203" s="474"/>
      <c r="Q203" s="474"/>
      <c r="R203" s="474"/>
      <c r="S203" s="474"/>
      <c r="T203" s="474"/>
      <c r="U203" s="474"/>
      <c r="V203" s="474"/>
      <c r="W203" s="474"/>
      <c r="X203" s="474"/>
      <c r="Y203" s="474"/>
    </row>
    <row r="204" spans="1:25" x14ac:dyDescent="0.25">
      <c r="A204" s="14"/>
      <c r="B204" s="105" t="s">
        <v>432</v>
      </c>
      <c r="C204" s="105" t="s">
        <v>510</v>
      </c>
      <c r="D204" s="29" t="s">
        <v>336</v>
      </c>
      <c r="E204" s="28" t="s">
        <v>337</v>
      </c>
      <c r="F204" s="47" t="s">
        <v>990</v>
      </c>
      <c r="G204" s="47"/>
      <c r="H204" s="474"/>
      <c r="I204" s="474"/>
      <c r="J204" s="474"/>
      <c r="K204" s="474"/>
      <c r="L204" s="474"/>
      <c r="M204" s="474"/>
      <c r="N204" s="474"/>
      <c r="O204" s="474"/>
      <c r="P204" s="474"/>
      <c r="Q204" s="474"/>
      <c r="R204" s="474"/>
      <c r="S204" s="474"/>
      <c r="T204" s="474"/>
      <c r="U204" s="474"/>
      <c r="V204" s="474"/>
      <c r="W204" s="474"/>
      <c r="X204" s="474"/>
      <c r="Y204" s="474"/>
    </row>
    <row r="205" spans="1:25" ht="64.8" x14ac:dyDescent="0.25">
      <c r="A205" s="14"/>
      <c r="B205" s="105" t="s">
        <v>432</v>
      </c>
      <c r="C205" s="105" t="s">
        <v>512</v>
      </c>
      <c r="D205" s="29" t="s">
        <v>513</v>
      </c>
      <c r="E205" s="28" t="s">
        <v>514</v>
      </c>
      <c r="F205" s="40" t="s">
        <v>991</v>
      </c>
      <c r="G205" s="40" t="s">
        <v>515</v>
      </c>
      <c r="H205" s="474"/>
      <c r="I205" s="474"/>
      <c r="J205" s="474"/>
      <c r="K205" s="474"/>
      <c r="L205" s="474"/>
      <c r="M205" s="474"/>
      <c r="N205" s="474"/>
      <c r="O205" s="474"/>
      <c r="P205" s="474"/>
      <c r="Q205" s="474"/>
      <c r="R205" s="474"/>
      <c r="S205" s="474"/>
      <c r="T205" s="474"/>
      <c r="U205" s="474"/>
      <c r="V205" s="474"/>
      <c r="W205" s="474"/>
      <c r="X205" s="474"/>
      <c r="Y205" s="474"/>
    </row>
    <row r="206" spans="1:25" ht="43.2" x14ac:dyDescent="0.25">
      <c r="A206" s="14"/>
      <c r="B206" s="105" t="s">
        <v>432</v>
      </c>
      <c r="C206" s="105" t="s">
        <v>516</v>
      </c>
      <c r="D206" s="29" t="s">
        <v>517</v>
      </c>
      <c r="E206" s="28" t="s">
        <v>518</v>
      </c>
      <c r="F206" s="47" t="s">
        <v>992</v>
      </c>
      <c r="G206" s="47" t="s">
        <v>519</v>
      </c>
      <c r="H206" s="474"/>
      <c r="I206" s="474"/>
      <c r="J206" s="474"/>
      <c r="K206" s="474"/>
      <c r="L206" s="474"/>
      <c r="M206" s="474"/>
      <c r="N206" s="474"/>
      <c r="O206" s="474"/>
      <c r="P206" s="474"/>
      <c r="Q206" s="474"/>
      <c r="R206" s="474"/>
      <c r="S206" s="474"/>
      <c r="T206" s="474"/>
      <c r="U206" s="474"/>
      <c r="V206" s="474"/>
      <c r="W206" s="474"/>
      <c r="X206" s="474"/>
      <c r="Y206" s="474"/>
    </row>
    <row r="207" spans="1:25" ht="43.2" x14ac:dyDescent="0.25">
      <c r="A207" s="14"/>
      <c r="B207" s="105" t="s">
        <v>432</v>
      </c>
      <c r="C207" s="105" t="s">
        <v>520</v>
      </c>
      <c r="D207" s="29" t="s">
        <v>521</v>
      </c>
      <c r="E207" s="28" t="s">
        <v>522</v>
      </c>
      <c r="F207" s="47" t="s">
        <v>993</v>
      </c>
      <c r="G207" s="47" t="s">
        <v>994</v>
      </c>
      <c r="H207" s="474"/>
      <c r="I207" s="474"/>
      <c r="J207" s="474"/>
      <c r="K207" s="474"/>
      <c r="L207" s="474"/>
      <c r="M207" s="474"/>
      <c r="N207" s="474"/>
      <c r="O207" s="474"/>
      <c r="P207" s="474"/>
      <c r="Q207" s="474"/>
      <c r="R207" s="474"/>
      <c r="S207" s="474"/>
      <c r="T207" s="474"/>
      <c r="U207" s="474"/>
      <c r="V207" s="474"/>
      <c r="W207" s="474"/>
      <c r="X207" s="474"/>
      <c r="Y207" s="474"/>
    </row>
    <row r="208" spans="1:25" s="476" customFormat="1" x14ac:dyDescent="0.25">
      <c r="A208" s="14"/>
      <c r="B208" s="21"/>
      <c r="C208" s="21"/>
      <c r="D208" s="21"/>
      <c r="E208" s="21"/>
      <c r="F208" s="21"/>
      <c r="G208" s="21"/>
      <c r="H208" s="133"/>
      <c r="I208" s="133"/>
      <c r="J208" s="133"/>
      <c r="K208" s="133"/>
      <c r="L208" s="133"/>
      <c r="M208" s="133"/>
      <c r="N208" s="133"/>
      <c r="O208" s="133"/>
      <c r="P208" s="133"/>
      <c r="Q208" s="133"/>
      <c r="R208" s="133"/>
      <c r="S208" s="133"/>
      <c r="T208" s="133"/>
      <c r="U208" s="133"/>
      <c r="V208" s="133"/>
      <c r="W208" s="133"/>
      <c r="X208" s="133"/>
      <c r="Y208" s="133"/>
    </row>
    <row r="209" spans="1:25" ht="87.75" customHeight="1" x14ac:dyDescent="0.25">
      <c r="A209" s="14"/>
      <c r="B209" s="634" t="s">
        <v>996</v>
      </c>
      <c r="C209" s="634"/>
      <c r="D209" s="634"/>
      <c r="E209" s="634"/>
      <c r="F209" s="634"/>
      <c r="G209" s="634"/>
      <c r="H209" s="474"/>
      <c r="I209" s="474"/>
      <c r="J209" s="474"/>
      <c r="K209" s="474"/>
      <c r="L209" s="474"/>
      <c r="M209" s="474"/>
      <c r="N209" s="474"/>
      <c r="O209" s="474"/>
      <c r="P209" s="474"/>
      <c r="Q209" s="474"/>
      <c r="R209" s="474"/>
      <c r="S209" s="474"/>
      <c r="T209" s="474"/>
      <c r="U209" s="474"/>
      <c r="V209" s="474"/>
      <c r="W209" s="474"/>
      <c r="X209" s="474"/>
      <c r="Y209" s="474"/>
    </row>
    <row r="210" spans="1:25" x14ac:dyDescent="0.25">
      <c r="A210" s="14"/>
      <c r="B210" s="446"/>
      <c r="C210" s="32"/>
      <c r="D210" s="118"/>
      <c r="E210" s="320"/>
      <c r="F210" s="470"/>
      <c r="G210" s="470"/>
      <c r="H210" s="474"/>
      <c r="I210" s="474"/>
      <c r="J210" s="474"/>
      <c r="K210" s="474"/>
      <c r="L210" s="474"/>
      <c r="M210" s="474"/>
      <c r="N210" s="474"/>
      <c r="O210" s="474"/>
      <c r="P210" s="474"/>
      <c r="Q210" s="474"/>
      <c r="R210" s="474"/>
      <c r="S210" s="474"/>
      <c r="T210" s="474"/>
      <c r="U210" s="474"/>
      <c r="V210" s="474"/>
      <c r="W210" s="474"/>
      <c r="X210" s="474"/>
      <c r="Y210" s="474"/>
    </row>
    <row r="211" spans="1:25" x14ac:dyDescent="0.25">
      <c r="A211" s="14"/>
      <c r="B211" s="446"/>
      <c r="C211" s="32"/>
      <c r="D211" s="34"/>
      <c r="E211" s="33"/>
      <c r="F211" s="446"/>
      <c r="G211" s="446"/>
      <c r="H211" s="474"/>
      <c r="I211" s="474"/>
      <c r="J211" s="474"/>
      <c r="K211" s="474"/>
      <c r="L211" s="474"/>
      <c r="M211" s="474"/>
      <c r="N211" s="474"/>
      <c r="O211" s="474"/>
      <c r="P211" s="474"/>
      <c r="Q211" s="474"/>
      <c r="R211" s="474"/>
      <c r="S211" s="474"/>
      <c r="T211" s="474"/>
      <c r="U211" s="474"/>
      <c r="V211" s="474"/>
      <c r="W211" s="474"/>
      <c r="X211" s="474"/>
      <c r="Y211" s="474"/>
    </row>
    <row r="212" spans="1:25" x14ac:dyDescent="0.25">
      <c r="A212" s="14"/>
      <c r="B212" s="446"/>
      <c r="C212" s="32"/>
      <c r="D212" s="34"/>
      <c r="E212" s="33"/>
      <c r="F212" s="446"/>
      <c r="G212" s="446"/>
      <c r="H212" s="474"/>
      <c r="I212" s="474"/>
      <c r="J212" s="474"/>
      <c r="K212" s="474"/>
      <c r="L212" s="474"/>
      <c r="M212" s="474"/>
      <c r="N212" s="474"/>
      <c r="O212" s="474"/>
      <c r="P212" s="474"/>
      <c r="Q212" s="474"/>
      <c r="R212" s="474"/>
      <c r="S212" s="474"/>
      <c r="T212" s="474"/>
      <c r="U212" s="474"/>
      <c r="V212" s="474"/>
      <c r="W212" s="474"/>
      <c r="X212" s="474"/>
      <c r="Y212" s="474"/>
    </row>
    <row r="213" spans="1:25" x14ac:dyDescent="0.25">
      <c r="A213" s="14"/>
      <c r="B213" s="446"/>
      <c r="C213" s="32"/>
      <c r="D213" s="34"/>
      <c r="E213" s="33"/>
      <c r="F213" s="446"/>
      <c r="G213" s="446"/>
      <c r="H213" s="474"/>
      <c r="I213" s="474"/>
      <c r="J213" s="474"/>
      <c r="K213" s="474"/>
      <c r="L213" s="474"/>
      <c r="M213" s="474"/>
      <c r="N213" s="474"/>
      <c r="O213" s="474"/>
      <c r="P213" s="474"/>
      <c r="Q213" s="474"/>
      <c r="R213" s="474"/>
      <c r="S213" s="474"/>
      <c r="T213" s="474"/>
      <c r="U213" s="474"/>
      <c r="V213" s="474"/>
      <c r="W213" s="474"/>
      <c r="X213" s="474"/>
      <c r="Y213" s="474"/>
    </row>
    <row r="214" spans="1:25" x14ac:dyDescent="0.25">
      <c r="A214" s="14"/>
      <c r="B214" s="446"/>
      <c r="C214" s="32"/>
      <c r="D214" s="34"/>
      <c r="E214" s="33"/>
      <c r="F214" s="446"/>
      <c r="G214" s="446"/>
      <c r="H214" s="474"/>
      <c r="I214" s="474"/>
      <c r="J214" s="474"/>
      <c r="K214" s="474"/>
      <c r="L214" s="474"/>
      <c r="M214" s="474"/>
      <c r="N214" s="474"/>
      <c r="O214" s="474"/>
      <c r="P214" s="474"/>
      <c r="Q214" s="474"/>
      <c r="R214" s="474"/>
      <c r="S214" s="474"/>
      <c r="T214" s="474"/>
      <c r="U214" s="474"/>
      <c r="V214" s="474"/>
      <c r="W214" s="474"/>
      <c r="X214" s="474"/>
      <c r="Y214" s="474"/>
    </row>
    <row r="215" spans="1:25" x14ac:dyDescent="0.25">
      <c r="A215" s="14"/>
      <c r="B215" s="446"/>
      <c r="C215" s="32"/>
      <c r="D215" s="34"/>
      <c r="E215" s="33"/>
      <c r="F215" s="446"/>
      <c r="G215" s="446"/>
      <c r="H215" s="474"/>
      <c r="I215" s="474"/>
      <c r="J215" s="474"/>
      <c r="K215" s="474"/>
      <c r="L215" s="474"/>
      <c r="M215" s="474"/>
      <c r="N215" s="474"/>
      <c r="O215" s="474"/>
      <c r="P215" s="474"/>
      <c r="Q215" s="474"/>
      <c r="R215" s="474"/>
      <c r="S215" s="474"/>
      <c r="T215" s="474"/>
      <c r="U215" s="474"/>
      <c r="V215" s="474"/>
      <c r="W215" s="474"/>
      <c r="X215" s="474"/>
      <c r="Y215" s="474"/>
    </row>
    <row r="216" spans="1:25" x14ac:dyDescent="0.25">
      <c r="A216" s="14"/>
      <c r="B216" s="446"/>
      <c r="C216" s="32"/>
      <c r="D216" s="34"/>
      <c r="E216" s="33"/>
      <c r="F216" s="446"/>
      <c r="G216" s="446"/>
      <c r="H216" s="474"/>
      <c r="I216" s="474"/>
      <c r="J216" s="474"/>
      <c r="K216" s="474"/>
      <c r="L216" s="474"/>
      <c r="M216" s="474"/>
      <c r="N216" s="474"/>
      <c r="O216" s="474"/>
      <c r="P216" s="474"/>
      <c r="Q216" s="474"/>
      <c r="R216" s="474"/>
      <c r="S216" s="474"/>
      <c r="T216" s="474"/>
      <c r="U216" s="474"/>
      <c r="V216" s="474"/>
      <c r="W216" s="474"/>
      <c r="X216" s="474"/>
      <c r="Y216" s="474"/>
    </row>
    <row r="217" spans="1:25" x14ac:dyDescent="0.25">
      <c r="A217" s="14"/>
      <c r="B217" s="446"/>
      <c r="C217" s="32"/>
      <c r="D217" s="34"/>
      <c r="E217" s="33"/>
      <c r="F217" s="446"/>
      <c r="G217" s="446"/>
      <c r="H217" s="474"/>
      <c r="I217" s="474"/>
      <c r="J217" s="474"/>
      <c r="K217" s="474"/>
      <c r="L217" s="474"/>
      <c r="M217" s="474"/>
      <c r="N217" s="474"/>
      <c r="O217" s="474"/>
      <c r="P217" s="474"/>
      <c r="Q217" s="474"/>
      <c r="R217" s="474"/>
      <c r="S217" s="474"/>
      <c r="T217" s="474"/>
      <c r="U217" s="474"/>
      <c r="V217" s="474"/>
      <c r="W217" s="474"/>
      <c r="X217" s="474"/>
      <c r="Y217" s="474"/>
    </row>
    <row r="218" spans="1:25" x14ac:dyDescent="0.25">
      <c r="A218" s="14"/>
      <c r="B218" s="446"/>
      <c r="C218" s="32"/>
      <c r="D218" s="34"/>
      <c r="E218" s="33"/>
      <c r="F218" s="446"/>
      <c r="G218" s="446"/>
      <c r="H218" s="474"/>
      <c r="I218" s="474"/>
      <c r="J218" s="474"/>
      <c r="K218" s="474"/>
      <c r="L218" s="474"/>
      <c r="M218" s="474"/>
      <c r="N218" s="474"/>
      <c r="O218" s="474"/>
      <c r="P218" s="474"/>
      <c r="Q218" s="474"/>
      <c r="R218" s="474"/>
      <c r="S218" s="474"/>
      <c r="T218" s="474"/>
      <c r="U218" s="474"/>
      <c r="V218" s="474"/>
      <c r="W218" s="474"/>
      <c r="X218" s="474"/>
      <c r="Y218" s="474"/>
    </row>
    <row r="219" spans="1:25" x14ac:dyDescent="0.25">
      <c r="A219" s="14"/>
      <c r="B219" s="446"/>
      <c r="C219" s="32"/>
      <c r="D219" s="34"/>
      <c r="E219" s="33"/>
      <c r="F219" s="446"/>
      <c r="G219" s="446"/>
      <c r="H219" s="474"/>
      <c r="I219" s="474"/>
      <c r="J219" s="474"/>
      <c r="K219" s="474"/>
      <c r="L219" s="474"/>
      <c r="M219" s="474"/>
      <c r="N219" s="474"/>
      <c r="O219" s="474"/>
      <c r="P219" s="474"/>
      <c r="Q219" s="474"/>
      <c r="R219" s="474"/>
      <c r="S219" s="474"/>
      <c r="T219" s="474"/>
      <c r="U219" s="474"/>
      <c r="V219" s="474"/>
      <c r="W219" s="474"/>
      <c r="X219" s="474"/>
      <c r="Y219" s="474"/>
    </row>
    <row r="220" spans="1:25" x14ac:dyDescent="0.25">
      <c r="A220" s="14"/>
      <c r="B220" s="446"/>
      <c r="C220" s="32"/>
      <c r="D220" s="34"/>
      <c r="E220" s="33"/>
      <c r="F220" s="446"/>
      <c r="G220" s="446"/>
      <c r="H220" s="474"/>
      <c r="I220" s="474"/>
      <c r="J220" s="474"/>
      <c r="K220" s="474"/>
      <c r="L220" s="474"/>
      <c r="M220" s="474"/>
      <c r="N220" s="474"/>
      <c r="O220" s="474"/>
      <c r="P220" s="474"/>
      <c r="Q220" s="474"/>
      <c r="R220" s="474"/>
      <c r="S220" s="474"/>
      <c r="T220" s="474"/>
      <c r="U220" s="474"/>
      <c r="V220" s="474"/>
      <c r="W220" s="474"/>
      <c r="X220" s="474"/>
      <c r="Y220" s="474"/>
    </row>
    <row r="221" spans="1:25" x14ac:dyDescent="0.25">
      <c r="A221" s="14"/>
      <c r="B221" s="446"/>
      <c r="C221" s="32"/>
      <c r="D221" s="34"/>
      <c r="E221" s="33"/>
      <c r="F221" s="446"/>
      <c r="G221" s="446"/>
      <c r="H221" s="474"/>
      <c r="I221" s="474"/>
      <c r="J221" s="474"/>
      <c r="K221" s="474"/>
      <c r="L221" s="474"/>
      <c r="M221" s="474"/>
      <c r="N221" s="474"/>
      <c r="O221" s="474"/>
      <c r="P221" s="474"/>
      <c r="Q221" s="474"/>
      <c r="R221" s="474"/>
      <c r="S221" s="474"/>
      <c r="T221" s="474"/>
      <c r="U221" s="474"/>
      <c r="V221" s="474"/>
      <c r="W221" s="474"/>
      <c r="X221" s="474"/>
      <c r="Y221" s="474"/>
    </row>
  </sheetData>
  <autoFilter ref="B5:G207" xr:uid="{DAD6CEF8-C12D-440A-83A4-5D31E50C45E9}"/>
  <dataConsolidate/>
  <mergeCells count="3">
    <mergeCell ref="B1:G1"/>
    <mergeCell ref="B209:G209"/>
    <mergeCell ref="B3:G3"/>
  </mergeCells>
  <pageMargins left="0.7" right="0.7" top="0.75" bottom="0.75" header="0.3" footer="0.3"/>
  <pageSetup paperSize="5" scale="65" fitToHeight="0" orientation="landscape" r:id="rId1"/>
  <headerFooter>
    <oddFooter>&amp;C&amp;"Century Gothic,Regular"&amp;8Page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5005-B5BF-4524-B33E-A1F896481A00}">
  <sheetPr codeName="Sheet20">
    <tabColor rgb="FFB2956D"/>
    <pageSetUpPr fitToPage="1"/>
  </sheetPr>
  <dimension ref="A1:Y99"/>
  <sheetViews>
    <sheetView topLeftCell="D1" zoomScaleNormal="100" zoomScaleSheetLayoutView="115" workbookViewId="0">
      <pane ySplit="5" topLeftCell="A6" activePane="bottomLeft" state="frozen"/>
      <selection activeCell="I28" sqref="I28"/>
      <selection pane="bottomLeft" activeCell="F8" sqref="F8"/>
    </sheetView>
  </sheetViews>
  <sheetFormatPr defaultColWidth="61.6640625" defaultRowHeight="10.8" x14ac:dyDescent="0.25"/>
  <cols>
    <col min="1" max="1" width="9.109375" style="54"/>
    <col min="2" max="2" width="15.6640625" style="54" customWidth="1"/>
    <col min="3" max="3" width="33.33203125" style="54" customWidth="1"/>
    <col min="4" max="4" width="16.44140625" style="24" customWidth="1"/>
    <col min="5" max="5" width="60.109375" style="22" customWidth="1"/>
    <col min="6" max="6" width="92.33203125" style="23" customWidth="1"/>
    <col min="7" max="25" width="21.44140625" style="54" customWidth="1"/>
    <col min="26" max="16384" width="61.6640625" style="54"/>
  </cols>
  <sheetData>
    <row r="1" spans="1:25" s="15" customFormat="1" ht="14.4" x14ac:dyDescent="0.3">
      <c r="A1" s="14"/>
      <c r="B1" s="635" t="s">
        <v>812</v>
      </c>
      <c r="C1" s="636"/>
      <c r="D1" s="636"/>
      <c r="E1" s="636"/>
      <c r="F1" s="636"/>
      <c r="G1" s="9"/>
      <c r="H1" s="9"/>
      <c r="I1" s="33"/>
      <c r="J1" s="33"/>
      <c r="K1" s="33"/>
      <c r="L1" s="33"/>
      <c r="M1" s="33"/>
      <c r="N1" s="33"/>
      <c r="O1" s="33"/>
      <c r="P1" s="33"/>
      <c r="Q1" s="33"/>
      <c r="R1" s="33"/>
      <c r="S1" s="33"/>
      <c r="T1" s="33"/>
      <c r="U1" s="33"/>
      <c r="V1" s="33"/>
      <c r="W1" s="33"/>
      <c r="X1" s="33"/>
      <c r="Y1" s="33"/>
    </row>
    <row r="2" spans="1:25" ht="5.0999999999999996" customHeight="1" x14ac:dyDescent="0.3">
      <c r="A2" s="14"/>
      <c r="B2" s="49"/>
      <c r="C2" s="49"/>
      <c r="D2" s="49"/>
      <c r="E2" s="49"/>
      <c r="F2" s="49"/>
      <c r="G2" s="9"/>
      <c r="H2" s="9"/>
      <c r="I2" s="14"/>
      <c r="J2" s="14"/>
      <c r="K2" s="14"/>
      <c r="L2" s="14"/>
      <c r="M2" s="14"/>
      <c r="N2" s="14"/>
      <c r="O2" s="14"/>
      <c r="P2" s="14"/>
      <c r="Q2" s="14"/>
      <c r="R2" s="14"/>
      <c r="S2" s="14"/>
      <c r="T2" s="14"/>
      <c r="U2" s="14"/>
      <c r="V2" s="14"/>
      <c r="W2" s="14"/>
      <c r="X2" s="14"/>
      <c r="Y2" s="14"/>
    </row>
    <row r="3" spans="1:25" s="15" customFormat="1" ht="14.4" x14ac:dyDescent="0.3">
      <c r="A3" s="14"/>
      <c r="B3" s="14" t="s">
        <v>1034</v>
      </c>
      <c r="C3" s="9"/>
      <c r="D3" s="32"/>
      <c r="E3" s="31"/>
      <c r="F3" s="34"/>
      <c r="G3" s="33"/>
      <c r="H3" s="33"/>
      <c r="I3" s="33"/>
      <c r="J3" s="33"/>
      <c r="K3" s="33"/>
      <c r="L3" s="33"/>
      <c r="M3" s="33"/>
      <c r="N3" s="33"/>
      <c r="O3" s="33"/>
      <c r="P3" s="33"/>
      <c r="Q3" s="33"/>
      <c r="R3" s="33"/>
      <c r="S3" s="33"/>
      <c r="T3" s="33"/>
      <c r="U3" s="33"/>
      <c r="V3" s="33"/>
      <c r="W3" s="33"/>
      <c r="X3" s="33"/>
      <c r="Y3" s="33"/>
    </row>
    <row r="4" spans="1:25" ht="13.8" x14ac:dyDescent="0.25">
      <c r="A4" s="14"/>
      <c r="B4" s="14"/>
      <c r="C4" s="14"/>
      <c r="D4" s="42"/>
      <c r="E4" s="43"/>
      <c r="F4" s="255"/>
      <c r="G4" s="14"/>
      <c r="H4" s="14"/>
      <c r="I4" s="14"/>
      <c r="J4" s="14"/>
      <c r="K4" s="14"/>
      <c r="L4" s="14"/>
      <c r="M4" s="14"/>
      <c r="N4" s="14"/>
      <c r="O4" s="14"/>
      <c r="P4" s="14"/>
      <c r="Q4" s="14"/>
      <c r="R4" s="14"/>
      <c r="S4" s="14"/>
      <c r="T4" s="14"/>
      <c r="U4" s="14"/>
      <c r="V4" s="14"/>
      <c r="W4" s="14"/>
      <c r="X4" s="14"/>
      <c r="Y4" s="14"/>
    </row>
    <row r="5" spans="1:25" ht="21" thickBot="1" x14ac:dyDescent="0.3">
      <c r="A5" s="131"/>
      <c r="B5" s="100" t="s">
        <v>601</v>
      </c>
      <c r="C5" s="101" t="s">
        <v>602</v>
      </c>
      <c r="D5" s="480" t="s">
        <v>603</v>
      </c>
      <c r="E5" s="101" t="s">
        <v>604</v>
      </c>
      <c r="F5" s="100" t="s">
        <v>208</v>
      </c>
      <c r="G5" s="14"/>
      <c r="H5" s="14"/>
      <c r="I5" s="14"/>
      <c r="J5" s="14"/>
      <c r="K5" s="14"/>
      <c r="L5" s="14"/>
      <c r="M5" s="14"/>
      <c r="N5" s="14"/>
      <c r="O5" s="14"/>
      <c r="P5" s="14"/>
      <c r="Q5" s="14"/>
      <c r="R5" s="14"/>
      <c r="S5" s="14"/>
      <c r="T5" s="14"/>
      <c r="U5" s="14"/>
      <c r="V5" s="14"/>
      <c r="W5" s="14"/>
      <c r="X5" s="14"/>
      <c r="Y5" s="14"/>
    </row>
    <row r="6" spans="1:25" s="15" customFormat="1" ht="75" x14ac:dyDescent="0.25">
      <c r="A6" s="131"/>
      <c r="B6" s="108" t="s">
        <v>605</v>
      </c>
      <c r="C6" s="38" t="s">
        <v>606</v>
      </c>
      <c r="D6" s="41">
        <v>1.1000000000000001</v>
      </c>
      <c r="E6" s="30" t="s">
        <v>607</v>
      </c>
      <c r="F6" s="477" t="s">
        <v>1086</v>
      </c>
      <c r="G6" s="33"/>
      <c r="H6" s="33"/>
      <c r="I6" s="33"/>
      <c r="J6" s="33"/>
      <c r="K6" s="33"/>
      <c r="L6" s="33"/>
      <c r="M6" s="33"/>
      <c r="N6" s="33"/>
      <c r="O6" s="33"/>
      <c r="P6" s="33"/>
      <c r="Q6" s="33"/>
      <c r="R6" s="33"/>
      <c r="S6" s="33"/>
      <c r="T6" s="33"/>
      <c r="U6" s="33"/>
      <c r="V6" s="33"/>
      <c r="W6" s="33"/>
      <c r="X6" s="33"/>
      <c r="Y6" s="33"/>
    </row>
    <row r="7" spans="1:25" s="15" customFormat="1" ht="124.5" customHeight="1" x14ac:dyDescent="0.25">
      <c r="A7" s="131"/>
      <c r="B7" s="109" t="s">
        <v>605</v>
      </c>
      <c r="C7" s="110" t="s">
        <v>606</v>
      </c>
      <c r="D7" s="41">
        <v>1.2</v>
      </c>
      <c r="E7" s="30" t="s">
        <v>608</v>
      </c>
      <c r="F7" s="477" t="s">
        <v>1087</v>
      </c>
      <c r="G7" s="33"/>
      <c r="H7" s="33"/>
      <c r="I7" s="33"/>
      <c r="J7" s="33"/>
      <c r="K7" s="33"/>
      <c r="L7" s="33"/>
      <c r="M7" s="33"/>
      <c r="N7" s="33"/>
      <c r="O7" s="33"/>
      <c r="P7" s="33"/>
      <c r="Q7" s="33"/>
      <c r="R7" s="33"/>
      <c r="S7" s="33"/>
      <c r="T7" s="33"/>
      <c r="U7" s="33"/>
      <c r="V7" s="33"/>
      <c r="W7" s="33"/>
      <c r="X7" s="33"/>
      <c r="Y7" s="33"/>
    </row>
    <row r="8" spans="1:25" s="15" customFormat="1" ht="108" x14ac:dyDescent="0.25">
      <c r="A8" s="14"/>
      <c r="B8" s="109" t="s">
        <v>605</v>
      </c>
      <c r="C8" s="110" t="s">
        <v>606</v>
      </c>
      <c r="D8" s="41">
        <v>1.3</v>
      </c>
      <c r="E8" s="30" t="s">
        <v>609</v>
      </c>
      <c r="F8" s="477" t="s">
        <v>1088</v>
      </c>
      <c r="G8" s="33"/>
      <c r="H8" s="33"/>
      <c r="I8" s="33"/>
      <c r="J8" s="33"/>
      <c r="K8" s="33"/>
      <c r="L8" s="33"/>
      <c r="M8" s="33"/>
      <c r="N8" s="33"/>
      <c r="O8" s="33"/>
      <c r="P8" s="33"/>
      <c r="Q8" s="33"/>
      <c r="R8" s="33"/>
      <c r="S8" s="33"/>
      <c r="T8" s="33"/>
      <c r="U8" s="33"/>
      <c r="V8" s="33"/>
      <c r="W8" s="33"/>
      <c r="X8" s="33"/>
      <c r="Y8" s="33"/>
    </row>
    <row r="9" spans="1:25" s="15" customFormat="1" ht="291" x14ac:dyDescent="0.25">
      <c r="A9" s="14"/>
      <c r="B9" s="109" t="s">
        <v>605</v>
      </c>
      <c r="C9" s="110" t="s">
        <v>606</v>
      </c>
      <c r="D9" s="41">
        <v>1.4</v>
      </c>
      <c r="E9" s="30" t="s">
        <v>610</v>
      </c>
      <c r="F9" s="477" t="s">
        <v>1089</v>
      </c>
      <c r="G9" s="33"/>
      <c r="H9" s="33"/>
      <c r="I9" s="33"/>
      <c r="J9" s="33"/>
      <c r="K9" s="33"/>
      <c r="L9" s="33"/>
      <c r="M9" s="33"/>
      <c r="N9" s="33"/>
      <c r="O9" s="33"/>
      <c r="P9" s="33"/>
      <c r="Q9" s="33"/>
      <c r="R9" s="33"/>
      <c r="S9" s="33"/>
      <c r="T9" s="33"/>
      <c r="U9" s="33"/>
      <c r="V9" s="33"/>
      <c r="W9" s="33"/>
      <c r="X9" s="33"/>
      <c r="Y9" s="33"/>
    </row>
    <row r="10" spans="1:25" s="15" customFormat="1" ht="123.75" customHeight="1" x14ac:dyDescent="0.3">
      <c r="A10" s="338"/>
      <c r="B10" s="109" t="s">
        <v>605</v>
      </c>
      <c r="C10" s="110" t="s">
        <v>606</v>
      </c>
      <c r="D10" s="41">
        <v>1.5</v>
      </c>
      <c r="E10" s="30" t="s">
        <v>611</v>
      </c>
      <c r="F10" s="477" t="s">
        <v>1090</v>
      </c>
      <c r="G10" s="33"/>
      <c r="H10" s="33"/>
      <c r="I10" s="33"/>
      <c r="J10" s="33"/>
      <c r="K10" s="33"/>
      <c r="L10" s="33"/>
      <c r="M10" s="33"/>
      <c r="N10" s="33"/>
      <c r="O10" s="33"/>
      <c r="P10" s="33"/>
      <c r="Q10" s="33"/>
      <c r="R10" s="33"/>
      <c r="S10" s="33"/>
      <c r="T10" s="33"/>
      <c r="U10" s="33"/>
      <c r="V10" s="33"/>
      <c r="W10" s="33"/>
      <c r="X10" s="33"/>
      <c r="Y10" s="33"/>
    </row>
    <row r="11" spans="1:25" s="15" customFormat="1" ht="85.8" x14ac:dyDescent="0.3">
      <c r="A11" s="338"/>
      <c r="B11" s="108" t="s">
        <v>612</v>
      </c>
      <c r="C11" s="38" t="s">
        <v>613</v>
      </c>
      <c r="D11" s="41">
        <v>2.1</v>
      </c>
      <c r="E11" s="30" t="s">
        <v>614</v>
      </c>
      <c r="F11" s="477" t="s">
        <v>1091</v>
      </c>
      <c r="G11" s="33"/>
      <c r="H11" s="33"/>
      <c r="I11" s="33"/>
      <c r="J11" s="33"/>
      <c r="K11" s="33"/>
      <c r="L11" s="33"/>
      <c r="M11" s="33"/>
      <c r="N11" s="33"/>
      <c r="O11" s="33"/>
      <c r="P11" s="33"/>
      <c r="Q11" s="33"/>
      <c r="R11" s="33"/>
      <c r="S11" s="33"/>
      <c r="T11" s="33"/>
      <c r="U11" s="33"/>
      <c r="V11" s="33"/>
      <c r="W11" s="33"/>
      <c r="X11" s="33"/>
      <c r="Y11" s="33"/>
    </row>
    <row r="12" spans="1:25" s="15" customFormat="1" ht="172.2" x14ac:dyDescent="0.25">
      <c r="A12" s="14"/>
      <c r="B12" s="109" t="s">
        <v>612</v>
      </c>
      <c r="C12" s="110" t="s">
        <v>613</v>
      </c>
      <c r="D12" s="41">
        <v>2.2000000000000002</v>
      </c>
      <c r="E12" s="30" t="s">
        <v>615</v>
      </c>
      <c r="F12" s="477" t="s">
        <v>1092</v>
      </c>
      <c r="G12" s="33"/>
      <c r="H12" s="33"/>
      <c r="I12" s="33"/>
      <c r="J12" s="33"/>
      <c r="K12" s="33"/>
      <c r="L12" s="33"/>
      <c r="M12" s="33"/>
      <c r="N12" s="33"/>
      <c r="O12" s="33"/>
      <c r="P12" s="33"/>
      <c r="Q12" s="33"/>
      <c r="R12" s="33"/>
      <c r="S12" s="33"/>
      <c r="T12" s="33"/>
      <c r="U12" s="33"/>
      <c r="V12" s="33"/>
      <c r="W12" s="33"/>
      <c r="X12" s="33"/>
      <c r="Y12" s="33"/>
    </row>
    <row r="13" spans="1:25" s="15" customFormat="1" ht="247.8" x14ac:dyDescent="0.25">
      <c r="A13" s="14"/>
      <c r="B13" s="108" t="s">
        <v>616</v>
      </c>
      <c r="C13" s="38" t="s">
        <v>617</v>
      </c>
      <c r="D13" s="41">
        <v>3.1</v>
      </c>
      <c r="E13" s="30" t="s">
        <v>618</v>
      </c>
      <c r="F13" s="477" t="s">
        <v>1093</v>
      </c>
      <c r="G13" s="33"/>
      <c r="H13" s="33"/>
      <c r="I13" s="33"/>
      <c r="J13" s="33"/>
      <c r="K13" s="33"/>
      <c r="L13" s="33"/>
      <c r="M13" s="33"/>
      <c r="N13" s="33"/>
      <c r="O13" s="33"/>
      <c r="P13" s="33"/>
      <c r="Q13" s="33"/>
      <c r="R13" s="33"/>
      <c r="S13" s="33"/>
      <c r="T13" s="33"/>
      <c r="U13" s="33"/>
      <c r="V13" s="33"/>
      <c r="W13" s="33"/>
      <c r="X13" s="33"/>
      <c r="Y13" s="33"/>
    </row>
    <row r="14" spans="1:25" s="15" customFormat="1" ht="43.2" x14ac:dyDescent="0.25">
      <c r="A14" s="14"/>
      <c r="B14" s="109" t="s">
        <v>616</v>
      </c>
      <c r="C14" s="110" t="s">
        <v>617</v>
      </c>
      <c r="D14" s="41">
        <v>3.2</v>
      </c>
      <c r="E14" s="30" t="s">
        <v>619</v>
      </c>
      <c r="F14" s="477" t="s">
        <v>674</v>
      </c>
      <c r="G14" s="33"/>
      <c r="H14" s="33"/>
      <c r="I14" s="33"/>
      <c r="J14" s="33"/>
      <c r="K14" s="33"/>
      <c r="L14" s="33"/>
      <c r="M14" s="33"/>
      <c r="N14" s="33"/>
      <c r="O14" s="33"/>
      <c r="P14" s="33"/>
      <c r="Q14" s="33"/>
      <c r="R14" s="33"/>
      <c r="S14" s="33"/>
      <c r="T14" s="33"/>
      <c r="U14" s="33"/>
      <c r="V14" s="33"/>
      <c r="W14" s="33"/>
      <c r="X14" s="33"/>
      <c r="Y14" s="33"/>
    </row>
    <row r="15" spans="1:25" s="15" customFormat="1" ht="151.19999999999999" x14ac:dyDescent="0.25">
      <c r="A15" s="14"/>
      <c r="B15" s="109" t="s">
        <v>616</v>
      </c>
      <c r="C15" s="110" t="s">
        <v>617</v>
      </c>
      <c r="D15" s="41">
        <v>3.3</v>
      </c>
      <c r="E15" s="30" t="s">
        <v>620</v>
      </c>
      <c r="F15" s="477" t="s">
        <v>1094</v>
      </c>
      <c r="G15" s="33"/>
      <c r="H15" s="33"/>
      <c r="I15" s="33"/>
      <c r="J15" s="33"/>
      <c r="K15" s="33"/>
      <c r="L15" s="33"/>
      <c r="M15" s="33"/>
      <c r="N15" s="33"/>
      <c r="O15" s="33"/>
      <c r="P15" s="33"/>
      <c r="Q15" s="33"/>
      <c r="R15" s="33"/>
      <c r="S15" s="33"/>
      <c r="T15" s="33"/>
      <c r="U15" s="33"/>
      <c r="V15" s="33"/>
      <c r="W15" s="33"/>
      <c r="X15" s="33"/>
      <c r="Y15" s="33"/>
    </row>
    <row r="16" spans="1:25" s="15" customFormat="1" ht="140.4" x14ac:dyDescent="0.25">
      <c r="A16" s="14"/>
      <c r="B16" s="109" t="s">
        <v>616</v>
      </c>
      <c r="C16" s="110" t="s">
        <v>617</v>
      </c>
      <c r="D16" s="41">
        <v>3.4</v>
      </c>
      <c r="E16" s="30" t="s">
        <v>621</v>
      </c>
      <c r="F16" s="478" t="s">
        <v>1033</v>
      </c>
      <c r="G16" s="33"/>
      <c r="H16" s="33"/>
      <c r="I16" s="33"/>
      <c r="J16" s="33"/>
      <c r="K16" s="33"/>
      <c r="L16" s="33"/>
      <c r="M16" s="33"/>
      <c r="N16" s="33"/>
      <c r="O16" s="33"/>
      <c r="P16" s="33"/>
      <c r="Q16" s="33"/>
      <c r="R16" s="33"/>
      <c r="S16" s="33"/>
      <c r="T16" s="33"/>
      <c r="U16" s="33"/>
      <c r="V16" s="33"/>
      <c r="W16" s="33"/>
      <c r="X16" s="33"/>
      <c r="Y16" s="33"/>
    </row>
    <row r="17" spans="1:25" s="15" customFormat="1" ht="259.5" customHeight="1" x14ac:dyDescent="0.25">
      <c r="A17" s="14"/>
      <c r="B17" s="109" t="s">
        <v>616</v>
      </c>
      <c r="C17" s="110" t="s">
        <v>617</v>
      </c>
      <c r="D17" s="41">
        <v>3.5</v>
      </c>
      <c r="E17" s="30" t="s">
        <v>622</v>
      </c>
      <c r="F17" s="478" t="s">
        <v>1077</v>
      </c>
      <c r="G17" s="33"/>
      <c r="H17" s="33"/>
      <c r="I17" s="33"/>
      <c r="J17" s="33"/>
      <c r="K17" s="33"/>
      <c r="L17" s="33"/>
      <c r="M17" s="33"/>
      <c r="N17" s="33"/>
      <c r="O17" s="33"/>
      <c r="P17" s="33"/>
      <c r="Q17" s="33"/>
      <c r="R17" s="33"/>
      <c r="S17" s="33"/>
      <c r="T17" s="33"/>
      <c r="U17" s="33"/>
      <c r="V17" s="33"/>
      <c r="W17" s="33"/>
      <c r="X17" s="33"/>
      <c r="Y17" s="33"/>
    </row>
    <row r="18" spans="1:25" s="15" customFormat="1" ht="107.4" x14ac:dyDescent="0.25">
      <c r="A18" s="14"/>
      <c r="B18" s="109" t="s">
        <v>616</v>
      </c>
      <c r="C18" s="110" t="s">
        <v>617</v>
      </c>
      <c r="D18" s="41">
        <v>3.6</v>
      </c>
      <c r="E18" s="30" t="s">
        <v>623</v>
      </c>
      <c r="F18" s="478" t="s">
        <v>1095</v>
      </c>
      <c r="G18" s="33"/>
      <c r="H18" s="33"/>
      <c r="I18" s="33"/>
      <c r="J18" s="33"/>
      <c r="K18" s="33"/>
      <c r="L18" s="33"/>
      <c r="M18" s="33"/>
      <c r="N18" s="33"/>
      <c r="O18" s="33"/>
      <c r="P18" s="33"/>
      <c r="Q18" s="33"/>
      <c r="R18" s="33"/>
      <c r="S18" s="33"/>
      <c r="T18" s="33"/>
      <c r="U18" s="33"/>
      <c r="V18" s="33"/>
      <c r="W18" s="33"/>
      <c r="X18" s="33"/>
      <c r="Y18" s="33"/>
    </row>
    <row r="19" spans="1:25" s="15" customFormat="1" ht="107.4" x14ac:dyDescent="0.25">
      <c r="A19" s="14"/>
      <c r="B19" s="109" t="s">
        <v>616</v>
      </c>
      <c r="C19" s="110" t="s">
        <v>617</v>
      </c>
      <c r="D19" s="41">
        <v>3.7</v>
      </c>
      <c r="E19" s="30" t="s">
        <v>624</v>
      </c>
      <c r="F19" s="478" t="s">
        <v>1096</v>
      </c>
      <c r="G19" s="33"/>
      <c r="H19" s="33"/>
      <c r="I19" s="33"/>
      <c r="J19" s="33"/>
      <c r="K19" s="33"/>
      <c r="L19" s="33"/>
      <c r="M19" s="33"/>
      <c r="N19" s="33"/>
      <c r="O19" s="33"/>
      <c r="P19" s="33"/>
      <c r="Q19" s="33"/>
      <c r="R19" s="33"/>
      <c r="S19" s="33"/>
      <c r="T19" s="33"/>
      <c r="U19" s="33"/>
      <c r="V19" s="33"/>
      <c r="W19" s="33"/>
      <c r="X19" s="33"/>
      <c r="Y19" s="33"/>
    </row>
    <row r="20" spans="1:25" s="15" customFormat="1" ht="64.2" x14ac:dyDescent="0.25">
      <c r="A20" s="14"/>
      <c r="B20" s="109" t="s">
        <v>616</v>
      </c>
      <c r="C20" s="110" t="s">
        <v>617</v>
      </c>
      <c r="D20" s="41">
        <v>3.8</v>
      </c>
      <c r="E20" s="30" t="s">
        <v>625</v>
      </c>
      <c r="F20" s="478" t="s">
        <v>1097</v>
      </c>
      <c r="G20" s="33"/>
      <c r="H20" s="33"/>
      <c r="I20" s="33"/>
      <c r="J20" s="33"/>
      <c r="K20" s="33"/>
      <c r="L20" s="33"/>
      <c r="M20" s="33"/>
      <c r="N20" s="33"/>
      <c r="O20" s="33"/>
      <c r="P20" s="33"/>
      <c r="Q20" s="33"/>
      <c r="R20" s="33"/>
      <c r="S20" s="33"/>
      <c r="T20" s="33"/>
      <c r="U20" s="33"/>
      <c r="V20" s="33"/>
      <c r="W20" s="33"/>
      <c r="X20" s="33"/>
      <c r="Y20" s="33"/>
    </row>
    <row r="21" spans="1:25" s="15" customFormat="1" ht="97.2" x14ac:dyDescent="0.25">
      <c r="A21" s="14"/>
      <c r="B21" s="108" t="s">
        <v>626</v>
      </c>
      <c r="C21" s="38" t="s">
        <v>627</v>
      </c>
      <c r="D21" s="41">
        <v>4.0999999999999996</v>
      </c>
      <c r="E21" s="30" t="s">
        <v>628</v>
      </c>
      <c r="F21" s="478" t="s">
        <v>1098</v>
      </c>
      <c r="G21" s="33"/>
      <c r="H21" s="33"/>
      <c r="I21" s="33"/>
      <c r="J21" s="33"/>
      <c r="K21" s="33"/>
      <c r="L21" s="33"/>
      <c r="M21" s="33"/>
      <c r="N21" s="33"/>
      <c r="O21" s="33"/>
      <c r="P21" s="33"/>
      <c r="Q21" s="33"/>
      <c r="R21" s="33"/>
      <c r="S21" s="33"/>
      <c r="T21" s="33"/>
      <c r="U21" s="33"/>
      <c r="V21" s="33"/>
      <c r="W21" s="33"/>
      <c r="X21" s="33"/>
      <c r="Y21" s="33"/>
    </row>
    <row r="22" spans="1:25" s="15" customFormat="1" ht="140.4" x14ac:dyDescent="0.25">
      <c r="A22" s="14"/>
      <c r="B22" s="109" t="s">
        <v>626</v>
      </c>
      <c r="C22" s="110" t="s">
        <v>627</v>
      </c>
      <c r="D22" s="41">
        <v>4.2</v>
      </c>
      <c r="E22" s="30" t="s">
        <v>629</v>
      </c>
      <c r="F22" s="479" t="s">
        <v>1099</v>
      </c>
      <c r="G22" s="33"/>
      <c r="H22" s="33"/>
      <c r="I22" s="33"/>
      <c r="J22" s="33"/>
      <c r="K22" s="33"/>
      <c r="L22" s="33"/>
      <c r="M22" s="33"/>
      <c r="N22" s="33"/>
      <c r="O22" s="33"/>
      <c r="P22" s="33"/>
      <c r="Q22" s="33"/>
      <c r="R22" s="33"/>
      <c r="S22" s="33"/>
      <c r="T22" s="33"/>
      <c r="U22" s="33"/>
      <c r="V22" s="33"/>
      <c r="W22" s="33"/>
      <c r="X22" s="33"/>
      <c r="Y22" s="33"/>
    </row>
    <row r="23" spans="1:25" s="15" customFormat="1" ht="135" customHeight="1" x14ac:dyDescent="0.25">
      <c r="A23" s="14"/>
      <c r="B23" s="109" t="s">
        <v>626</v>
      </c>
      <c r="C23" s="110" t="s">
        <v>627</v>
      </c>
      <c r="D23" s="41">
        <v>4.3</v>
      </c>
      <c r="E23" s="30" t="s">
        <v>630</v>
      </c>
      <c r="F23" s="478" t="s">
        <v>1078</v>
      </c>
      <c r="G23" s="33"/>
      <c r="H23" s="33"/>
      <c r="I23" s="33"/>
      <c r="J23" s="33"/>
      <c r="K23" s="33"/>
      <c r="L23" s="33"/>
      <c r="M23" s="33"/>
      <c r="N23" s="33"/>
      <c r="O23" s="33"/>
      <c r="P23" s="33"/>
      <c r="Q23" s="33"/>
      <c r="R23" s="33"/>
      <c r="S23" s="33"/>
      <c r="T23" s="33"/>
      <c r="U23" s="33"/>
      <c r="V23" s="33"/>
      <c r="W23" s="33"/>
      <c r="X23" s="33"/>
      <c r="Y23" s="33"/>
    </row>
    <row r="24" spans="1:25" s="15" customFormat="1" ht="183" x14ac:dyDescent="0.25">
      <c r="A24" s="14"/>
      <c r="B24" s="109" t="s">
        <v>626</v>
      </c>
      <c r="C24" s="110" t="s">
        <v>627</v>
      </c>
      <c r="D24" s="41">
        <v>4.4000000000000004</v>
      </c>
      <c r="E24" s="30" t="s">
        <v>631</v>
      </c>
      <c r="F24" s="478" t="s">
        <v>1079</v>
      </c>
      <c r="G24" s="33"/>
      <c r="H24" s="33"/>
      <c r="I24" s="33"/>
      <c r="J24" s="33"/>
      <c r="K24" s="33"/>
      <c r="L24" s="33"/>
      <c r="M24" s="33"/>
      <c r="N24" s="33"/>
      <c r="O24" s="33"/>
      <c r="P24" s="33"/>
      <c r="Q24" s="33"/>
      <c r="R24" s="33"/>
      <c r="S24" s="33"/>
      <c r="T24" s="33"/>
      <c r="U24" s="33"/>
      <c r="V24" s="33"/>
      <c r="W24" s="33"/>
      <c r="X24" s="33"/>
      <c r="Y24" s="33"/>
    </row>
    <row r="25" spans="1:25" s="15" customFormat="1" ht="151.19999999999999" x14ac:dyDescent="0.25">
      <c r="A25" s="14"/>
      <c r="B25" s="108" t="s">
        <v>632</v>
      </c>
      <c r="C25" s="38" t="s">
        <v>633</v>
      </c>
      <c r="D25" s="41">
        <v>5.0999999999999996</v>
      </c>
      <c r="E25" s="30" t="s">
        <v>634</v>
      </c>
      <c r="F25" s="478" t="s">
        <v>1100</v>
      </c>
      <c r="G25" s="33"/>
      <c r="H25" s="33"/>
      <c r="I25" s="33"/>
      <c r="J25" s="33"/>
      <c r="K25" s="33"/>
      <c r="L25" s="33"/>
      <c r="M25" s="33"/>
      <c r="N25" s="33"/>
      <c r="O25" s="33"/>
      <c r="P25" s="33"/>
      <c r="Q25" s="33"/>
      <c r="R25" s="33"/>
      <c r="S25" s="33"/>
      <c r="T25" s="33"/>
      <c r="U25" s="33"/>
      <c r="V25" s="33"/>
      <c r="W25" s="33"/>
      <c r="X25" s="33"/>
      <c r="Y25" s="33"/>
    </row>
    <row r="26" spans="1:25" s="15" customFormat="1" ht="207" customHeight="1" x14ac:dyDescent="0.25">
      <c r="A26" s="14"/>
      <c r="B26" s="109" t="s">
        <v>632</v>
      </c>
      <c r="C26" s="110" t="s">
        <v>633</v>
      </c>
      <c r="D26" s="41">
        <v>5.2</v>
      </c>
      <c r="E26" s="30" t="s">
        <v>635</v>
      </c>
      <c r="F26" s="478" t="s">
        <v>1101</v>
      </c>
      <c r="G26" s="33"/>
      <c r="H26" s="33"/>
      <c r="I26" s="33"/>
      <c r="J26" s="33"/>
      <c r="K26" s="33"/>
      <c r="L26" s="33"/>
      <c r="M26" s="33"/>
      <c r="N26" s="33"/>
      <c r="O26" s="33"/>
      <c r="P26" s="33"/>
      <c r="Q26" s="33"/>
      <c r="R26" s="33"/>
      <c r="S26" s="33"/>
      <c r="T26" s="33"/>
      <c r="U26" s="33"/>
      <c r="V26" s="33"/>
      <c r="W26" s="33"/>
      <c r="X26" s="33"/>
      <c r="Y26" s="33"/>
    </row>
    <row r="27" spans="1:25" s="15" customFormat="1" ht="150.6" x14ac:dyDescent="0.25">
      <c r="A27" s="14"/>
      <c r="B27" s="108" t="s">
        <v>636</v>
      </c>
      <c r="C27" s="38" t="s">
        <v>637</v>
      </c>
      <c r="D27" s="41">
        <v>6.1</v>
      </c>
      <c r="E27" s="30" t="s">
        <v>638</v>
      </c>
      <c r="F27" s="478" t="s">
        <v>1102</v>
      </c>
      <c r="G27" s="33"/>
      <c r="H27" s="33"/>
      <c r="I27" s="33"/>
      <c r="J27" s="33"/>
      <c r="K27" s="33"/>
      <c r="L27" s="33"/>
      <c r="M27" s="33"/>
      <c r="N27" s="33"/>
      <c r="O27" s="33"/>
      <c r="P27" s="33"/>
      <c r="Q27" s="33"/>
      <c r="R27" s="33"/>
      <c r="S27" s="33"/>
      <c r="T27" s="33"/>
      <c r="U27" s="33"/>
      <c r="V27" s="33"/>
      <c r="W27" s="33"/>
      <c r="X27" s="33"/>
      <c r="Y27" s="33"/>
    </row>
    <row r="28" spans="1:25" s="15" customFormat="1" ht="86.4" x14ac:dyDescent="0.25">
      <c r="A28" s="14"/>
      <c r="B28" s="109" t="s">
        <v>636</v>
      </c>
      <c r="C28" s="110" t="s">
        <v>637</v>
      </c>
      <c r="D28" s="41">
        <v>6.2</v>
      </c>
      <c r="E28" s="30" t="s">
        <v>639</v>
      </c>
      <c r="F28" s="478" t="s">
        <v>1085</v>
      </c>
      <c r="G28" s="33"/>
      <c r="H28" s="33"/>
      <c r="I28" s="33"/>
      <c r="J28" s="33"/>
      <c r="K28" s="33"/>
      <c r="L28" s="33"/>
      <c r="M28" s="33"/>
      <c r="N28" s="33"/>
      <c r="O28" s="33"/>
      <c r="P28" s="33"/>
      <c r="Q28" s="33"/>
      <c r="R28" s="33"/>
      <c r="S28" s="33"/>
      <c r="T28" s="33"/>
      <c r="U28" s="33"/>
      <c r="V28" s="33"/>
      <c r="W28" s="33"/>
      <c r="X28" s="33"/>
      <c r="Y28" s="33"/>
    </row>
    <row r="29" spans="1:25" s="15" customFormat="1" ht="111" customHeight="1" x14ac:dyDescent="0.25">
      <c r="A29" s="14"/>
      <c r="B29" s="109" t="s">
        <v>636</v>
      </c>
      <c r="C29" s="110" t="s">
        <v>637</v>
      </c>
      <c r="D29" s="41">
        <v>6.3</v>
      </c>
      <c r="E29" s="30" t="s">
        <v>640</v>
      </c>
      <c r="F29" s="478" t="s">
        <v>1103</v>
      </c>
      <c r="G29" s="33"/>
      <c r="H29" s="33"/>
      <c r="I29" s="33"/>
      <c r="J29" s="33"/>
      <c r="K29" s="33"/>
      <c r="L29" s="33"/>
      <c r="M29" s="33"/>
      <c r="N29" s="33"/>
      <c r="O29" s="33"/>
      <c r="P29" s="33"/>
      <c r="Q29" s="33"/>
      <c r="R29" s="33"/>
      <c r="S29" s="33"/>
      <c r="T29" s="33"/>
      <c r="U29" s="33"/>
      <c r="V29" s="33"/>
      <c r="W29" s="33"/>
      <c r="X29" s="33"/>
      <c r="Y29" s="33"/>
    </row>
    <row r="30" spans="1:25" s="15" customFormat="1" ht="216" x14ac:dyDescent="0.25">
      <c r="A30" s="14"/>
      <c r="B30" s="109" t="s">
        <v>636</v>
      </c>
      <c r="C30" s="110" t="s">
        <v>637</v>
      </c>
      <c r="D30" s="41">
        <v>6.4</v>
      </c>
      <c r="E30" s="30" t="s">
        <v>641</v>
      </c>
      <c r="F30" s="477" t="s">
        <v>1104</v>
      </c>
      <c r="G30" s="33"/>
      <c r="H30" s="33"/>
      <c r="I30" s="33"/>
      <c r="J30" s="33"/>
      <c r="K30" s="33"/>
      <c r="L30" s="33"/>
      <c r="M30" s="33"/>
      <c r="N30" s="33"/>
      <c r="O30" s="33"/>
      <c r="P30" s="33"/>
      <c r="Q30" s="33"/>
      <c r="R30" s="33"/>
      <c r="S30" s="33"/>
      <c r="T30" s="33"/>
      <c r="U30" s="33"/>
      <c r="V30" s="33"/>
      <c r="W30" s="33"/>
      <c r="X30" s="33"/>
      <c r="Y30" s="33"/>
    </row>
    <row r="31" spans="1:25" s="15" customFormat="1" ht="108" x14ac:dyDescent="0.25">
      <c r="A31" s="14"/>
      <c r="B31" s="109" t="s">
        <v>636</v>
      </c>
      <c r="C31" s="110" t="s">
        <v>637</v>
      </c>
      <c r="D31" s="41">
        <v>6.5</v>
      </c>
      <c r="E31" s="30" t="s">
        <v>642</v>
      </c>
      <c r="F31" s="477" t="s">
        <v>1105</v>
      </c>
      <c r="G31" s="33"/>
      <c r="H31" s="33"/>
      <c r="I31" s="33"/>
      <c r="J31" s="33"/>
      <c r="K31" s="33"/>
      <c r="L31" s="33"/>
      <c r="M31" s="33"/>
      <c r="N31" s="33"/>
      <c r="O31" s="33"/>
      <c r="P31" s="33"/>
      <c r="Q31" s="33"/>
      <c r="R31" s="33"/>
      <c r="S31" s="33"/>
      <c r="T31" s="33"/>
      <c r="U31" s="33"/>
      <c r="V31" s="33"/>
      <c r="W31" s="33"/>
      <c r="X31" s="33"/>
      <c r="Y31" s="33"/>
    </row>
    <row r="32" spans="1:25" s="15" customFormat="1" ht="118.8" x14ac:dyDescent="0.25">
      <c r="A32" s="14"/>
      <c r="B32" s="108" t="s">
        <v>643</v>
      </c>
      <c r="C32" s="38" t="s">
        <v>644</v>
      </c>
      <c r="D32" s="41">
        <v>7.1</v>
      </c>
      <c r="E32" s="30" t="s">
        <v>645</v>
      </c>
      <c r="F32" s="479" t="s">
        <v>1080</v>
      </c>
      <c r="G32" s="33"/>
      <c r="H32" s="33"/>
      <c r="I32" s="33"/>
      <c r="J32" s="33"/>
      <c r="K32" s="33"/>
      <c r="L32" s="33"/>
      <c r="M32" s="33"/>
      <c r="N32" s="33"/>
      <c r="O32" s="33"/>
      <c r="P32" s="33"/>
      <c r="Q32" s="33"/>
      <c r="R32" s="33"/>
      <c r="S32" s="33"/>
      <c r="T32" s="33"/>
      <c r="U32" s="33"/>
      <c r="V32" s="33"/>
      <c r="W32" s="33"/>
      <c r="X32" s="33"/>
      <c r="Y32" s="33"/>
    </row>
    <row r="33" spans="1:25" s="15" customFormat="1" ht="118.8" x14ac:dyDescent="0.25">
      <c r="A33" s="14"/>
      <c r="B33" s="109" t="s">
        <v>643</v>
      </c>
      <c r="C33" s="110" t="s">
        <v>644</v>
      </c>
      <c r="D33" s="41">
        <v>7.2</v>
      </c>
      <c r="E33" s="30" t="s">
        <v>646</v>
      </c>
      <c r="F33" s="478" t="s">
        <v>1081</v>
      </c>
      <c r="G33" s="33"/>
      <c r="H33" s="33"/>
      <c r="I33" s="33"/>
      <c r="J33" s="33"/>
      <c r="K33" s="33"/>
      <c r="L33" s="33"/>
      <c r="M33" s="33"/>
      <c r="N33" s="33"/>
      <c r="O33" s="33"/>
      <c r="P33" s="33"/>
      <c r="Q33" s="33"/>
      <c r="R33" s="33"/>
      <c r="S33" s="33"/>
      <c r="T33" s="33"/>
      <c r="U33" s="33"/>
      <c r="V33" s="33"/>
      <c r="W33" s="33"/>
      <c r="X33" s="33"/>
      <c r="Y33" s="33"/>
    </row>
    <row r="34" spans="1:25" s="15" customFormat="1" ht="172.8" x14ac:dyDescent="0.25">
      <c r="A34" s="14"/>
      <c r="B34" s="108" t="s">
        <v>647</v>
      </c>
      <c r="C34" s="38" t="s">
        <v>648</v>
      </c>
      <c r="D34" s="41">
        <v>8.1</v>
      </c>
      <c r="E34" s="30" t="s">
        <v>649</v>
      </c>
      <c r="F34" s="478" t="s">
        <v>1106</v>
      </c>
      <c r="G34" s="33"/>
      <c r="H34" s="33"/>
      <c r="I34" s="33"/>
      <c r="J34" s="33"/>
      <c r="K34" s="33"/>
      <c r="L34" s="33"/>
      <c r="M34" s="33"/>
      <c r="N34" s="33"/>
      <c r="O34" s="33"/>
      <c r="P34" s="33"/>
      <c r="Q34" s="33"/>
      <c r="R34" s="33"/>
      <c r="S34" s="33"/>
      <c r="T34" s="33"/>
      <c r="U34" s="33"/>
      <c r="V34" s="33"/>
      <c r="W34" s="33"/>
      <c r="X34" s="33"/>
      <c r="Y34" s="33"/>
    </row>
    <row r="35" spans="1:25" s="15" customFormat="1" ht="97.2" x14ac:dyDescent="0.25">
      <c r="A35" s="14"/>
      <c r="B35" s="109" t="s">
        <v>647</v>
      </c>
      <c r="C35" s="110" t="s">
        <v>648</v>
      </c>
      <c r="D35" s="41">
        <v>8.1999999999999993</v>
      </c>
      <c r="E35" s="30" t="s">
        <v>650</v>
      </c>
      <c r="F35" s="478" t="s">
        <v>1107</v>
      </c>
      <c r="G35" s="33"/>
      <c r="H35" s="33"/>
      <c r="I35" s="33"/>
      <c r="J35" s="33"/>
      <c r="K35" s="33"/>
      <c r="L35" s="33"/>
      <c r="M35" s="33"/>
      <c r="N35" s="33"/>
      <c r="O35" s="33"/>
      <c r="P35" s="33"/>
      <c r="Q35" s="33"/>
      <c r="R35" s="33"/>
      <c r="S35" s="33"/>
      <c r="T35" s="33"/>
      <c r="U35" s="33"/>
      <c r="V35" s="33"/>
      <c r="W35" s="33"/>
      <c r="X35" s="33"/>
      <c r="Y35" s="33"/>
    </row>
    <row r="36" spans="1:25" s="15" customFormat="1" ht="108" x14ac:dyDescent="0.25">
      <c r="A36" s="14"/>
      <c r="B36" s="108" t="s">
        <v>651</v>
      </c>
      <c r="C36" s="38" t="s">
        <v>652</v>
      </c>
      <c r="D36" s="41">
        <v>9.1</v>
      </c>
      <c r="E36" s="30" t="s">
        <v>653</v>
      </c>
      <c r="F36" s="478" t="s">
        <v>1082</v>
      </c>
      <c r="G36" s="33"/>
      <c r="H36" s="33"/>
      <c r="I36" s="33"/>
      <c r="J36" s="33"/>
      <c r="K36" s="33"/>
      <c r="L36" s="33"/>
      <c r="M36" s="33"/>
      <c r="N36" s="33"/>
      <c r="O36" s="33"/>
      <c r="P36" s="33"/>
      <c r="Q36" s="33"/>
      <c r="R36" s="33"/>
      <c r="S36" s="33"/>
      <c r="T36" s="33"/>
      <c r="U36" s="33"/>
      <c r="V36" s="33"/>
      <c r="W36" s="33"/>
      <c r="X36" s="33"/>
      <c r="Y36" s="33"/>
    </row>
    <row r="37" spans="1:25" s="15" customFormat="1" ht="86.4" x14ac:dyDescent="0.25">
      <c r="A37" s="14"/>
      <c r="B37" s="109" t="s">
        <v>651</v>
      </c>
      <c r="C37" s="110" t="s">
        <v>652</v>
      </c>
      <c r="D37" s="41">
        <v>9.1999999999999993</v>
      </c>
      <c r="E37" s="30" t="s">
        <v>654</v>
      </c>
      <c r="F37" s="477" t="s">
        <v>1083</v>
      </c>
      <c r="G37" s="33"/>
      <c r="H37" s="33"/>
      <c r="I37" s="33"/>
      <c r="J37" s="33"/>
      <c r="K37" s="33"/>
      <c r="L37" s="33"/>
      <c r="M37" s="33"/>
      <c r="N37" s="33"/>
      <c r="O37" s="33"/>
      <c r="P37" s="33"/>
      <c r="Q37" s="33"/>
      <c r="R37" s="33"/>
      <c r="S37" s="33"/>
      <c r="T37" s="33"/>
      <c r="U37" s="33"/>
      <c r="V37" s="33"/>
      <c r="W37" s="33"/>
      <c r="X37" s="33"/>
      <c r="Y37" s="33"/>
    </row>
    <row r="38" spans="1:25" s="15" customFormat="1" ht="261" customHeight="1" x14ac:dyDescent="0.25">
      <c r="A38" s="14"/>
      <c r="B38" s="109" t="s">
        <v>651</v>
      </c>
      <c r="C38" s="110" t="s">
        <v>652</v>
      </c>
      <c r="D38" s="41">
        <v>9.3000000000000007</v>
      </c>
      <c r="E38" s="30" t="s">
        <v>655</v>
      </c>
      <c r="F38" s="479" t="s">
        <v>1084</v>
      </c>
      <c r="G38" s="33"/>
      <c r="H38" s="33"/>
      <c r="I38" s="33"/>
      <c r="J38" s="33"/>
      <c r="K38" s="33"/>
      <c r="L38" s="33"/>
      <c r="M38" s="33"/>
      <c r="N38" s="33"/>
      <c r="O38" s="33"/>
      <c r="P38" s="33"/>
      <c r="Q38" s="33"/>
      <c r="R38" s="33"/>
      <c r="S38" s="33"/>
      <c r="T38" s="33"/>
      <c r="U38" s="33"/>
      <c r="V38" s="33"/>
      <c r="W38" s="33"/>
      <c r="X38" s="33"/>
      <c r="Y38" s="33"/>
    </row>
    <row r="39" spans="1:25" s="15" customFormat="1" ht="86.4" x14ac:dyDescent="0.25">
      <c r="A39" s="14"/>
      <c r="B39" s="109" t="s">
        <v>651</v>
      </c>
      <c r="C39" s="110" t="s">
        <v>652</v>
      </c>
      <c r="D39" s="41">
        <v>9.4</v>
      </c>
      <c r="E39" s="30" t="s">
        <v>656</v>
      </c>
      <c r="F39" s="477" t="s">
        <v>1108</v>
      </c>
      <c r="G39" s="33"/>
      <c r="H39" s="33"/>
      <c r="I39" s="33"/>
      <c r="J39" s="33"/>
      <c r="K39" s="33"/>
      <c r="L39" s="33"/>
      <c r="M39" s="33"/>
      <c r="N39" s="33"/>
      <c r="O39" s="33"/>
      <c r="P39" s="33"/>
      <c r="Q39" s="33"/>
      <c r="R39" s="33"/>
      <c r="S39" s="33"/>
      <c r="T39" s="33"/>
      <c r="U39" s="33"/>
      <c r="V39" s="33"/>
      <c r="W39" s="33"/>
      <c r="X39" s="33"/>
      <c r="Y39" s="33"/>
    </row>
    <row r="40" spans="1:25" s="15" customFormat="1" ht="183.6" x14ac:dyDescent="0.25">
      <c r="A40" s="14"/>
      <c r="B40" s="108" t="s">
        <v>657</v>
      </c>
      <c r="C40" s="38" t="s">
        <v>658</v>
      </c>
      <c r="D40" s="41">
        <v>10.1</v>
      </c>
      <c r="E40" s="30" t="s">
        <v>659</v>
      </c>
      <c r="F40" s="477" t="s">
        <v>1109</v>
      </c>
      <c r="G40" s="33"/>
      <c r="H40" s="33"/>
      <c r="I40" s="33"/>
      <c r="J40" s="33"/>
      <c r="K40" s="33"/>
      <c r="L40" s="33"/>
      <c r="M40" s="33"/>
      <c r="N40" s="33"/>
      <c r="O40" s="33"/>
      <c r="P40" s="33"/>
      <c r="Q40" s="33"/>
      <c r="R40" s="33"/>
      <c r="S40" s="33"/>
      <c r="T40" s="33"/>
      <c r="U40" s="33"/>
      <c r="V40" s="33"/>
      <c r="W40" s="33"/>
      <c r="X40" s="33"/>
      <c r="Y40" s="33"/>
    </row>
    <row r="41" spans="1:25" s="15" customFormat="1" ht="97.2" x14ac:dyDescent="0.25">
      <c r="A41" s="14"/>
      <c r="B41" s="109" t="s">
        <v>657</v>
      </c>
      <c r="C41" s="110" t="s">
        <v>658</v>
      </c>
      <c r="D41" s="41">
        <v>10.199999999999999</v>
      </c>
      <c r="E41" s="30" t="s">
        <v>660</v>
      </c>
      <c r="F41" s="478" t="s">
        <v>1110</v>
      </c>
      <c r="G41" s="33"/>
      <c r="H41" s="33"/>
      <c r="I41" s="33"/>
      <c r="J41" s="33"/>
      <c r="K41" s="33"/>
      <c r="L41" s="33"/>
      <c r="M41" s="33"/>
      <c r="N41" s="33"/>
      <c r="O41" s="33"/>
      <c r="P41" s="33"/>
      <c r="Q41" s="33"/>
      <c r="R41" s="33"/>
      <c r="S41" s="33"/>
      <c r="T41" s="33"/>
      <c r="U41" s="33"/>
      <c r="V41" s="33"/>
      <c r="W41" s="33"/>
      <c r="X41" s="33"/>
      <c r="Y41" s="33"/>
    </row>
    <row r="42" spans="1:25" s="15" customFormat="1" ht="72" customHeight="1" x14ac:dyDescent="0.25">
      <c r="A42" s="14"/>
      <c r="B42" s="109" t="s">
        <v>657</v>
      </c>
      <c r="C42" s="110" t="s">
        <v>658</v>
      </c>
      <c r="D42" s="41">
        <v>10.3</v>
      </c>
      <c r="E42" s="30" t="s">
        <v>661</v>
      </c>
      <c r="F42" s="477" t="s">
        <v>1111</v>
      </c>
      <c r="G42" s="33"/>
      <c r="H42" s="33"/>
      <c r="I42" s="33"/>
      <c r="J42" s="33"/>
      <c r="K42" s="33"/>
      <c r="L42" s="33"/>
      <c r="M42" s="33"/>
      <c r="N42" s="33"/>
      <c r="O42" s="33"/>
      <c r="P42" s="33"/>
      <c r="Q42" s="33"/>
      <c r="R42" s="33"/>
      <c r="S42" s="33"/>
      <c r="T42" s="33"/>
      <c r="U42" s="33"/>
      <c r="V42" s="33"/>
      <c r="W42" s="33"/>
      <c r="X42" s="33"/>
      <c r="Y42" s="33"/>
    </row>
    <row r="43" spans="1:25" s="15" customFormat="1" ht="86.4" x14ac:dyDescent="0.25">
      <c r="A43" s="14"/>
      <c r="B43" s="109" t="s">
        <v>657</v>
      </c>
      <c r="C43" s="110" t="s">
        <v>658</v>
      </c>
      <c r="D43" s="41">
        <v>10.4</v>
      </c>
      <c r="E43" s="30" t="s">
        <v>662</v>
      </c>
      <c r="F43" s="477" t="s">
        <v>1035</v>
      </c>
      <c r="G43" s="33"/>
      <c r="H43" s="33"/>
      <c r="I43" s="33"/>
      <c r="J43" s="33"/>
      <c r="K43" s="33"/>
      <c r="L43" s="33"/>
      <c r="M43" s="33"/>
      <c r="N43" s="33"/>
      <c r="O43" s="33"/>
      <c r="P43" s="33"/>
      <c r="Q43" s="33"/>
      <c r="R43" s="33"/>
      <c r="S43" s="33"/>
      <c r="T43" s="33"/>
      <c r="U43" s="33"/>
      <c r="V43" s="33"/>
      <c r="W43" s="33"/>
      <c r="X43" s="33"/>
      <c r="Y43" s="33"/>
    </row>
    <row r="44" spans="1:25" x14ac:dyDescent="0.25">
      <c r="A44" s="14"/>
      <c r="B44" s="14"/>
      <c r="C44" s="14"/>
      <c r="D44" s="42"/>
      <c r="E44" s="43"/>
      <c r="F44" s="44"/>
      <c r="G44" s="14"/>
      <c r="H44" s="14"/>
      <c r="I44" s="14"/>
      <c r="J44" s="14"/>
      <c r="K44" s="14"/>
      <c r="L44" s="14"/>
      <c r="M44" s="14"/>
      <c r="N44" s="14"/>
      <c r="O44" s="14"/>
      <c r="P44" s="14"/>
      <c r="Q44" s="14"/>
      <c r="R44" s="14"/>
      <c r="S44" s="14"/>
      <c r="T44" s="14"/>
      <c r="U44" s="14"/>
      <c r="V44" s="14"/>
      <c r="W44" s="14"/>
      <c r="X44" s="14"/>
      <c r="Y44" s="14"/>
    </row>
    <row r="45" spans="1:25" x14ac:dyDescent="0.25">
      <c r="A45" s="14"/>
      <c r="B45" s="14"/>
      <c r="C45" s="14"/>
      <c r="D45" s="42"/>
      <c r="E45" s="43"/>
      <c r="F45" s="44"/>
      <c r="G45" s="14"/>
      <c r="H45" s="14"/>
      <c r="I45" s="14"/>
      <c r="J45" s="14"/>
      <c r="K45" s="14"/>
      <c r="L45" s="14"/>
      <c r="M45" s="14"/>
      <c r="N45" s="14"/>
      <c r="O45" s="14"/>
      <c r="P45" s="14"/>
      <c r="Q45" s="14"/>
      <c r="R45" s="14"/>
      <c r="S45" s="14"/>
      <c r="T45" s="14"/>
      <c r="U45" s="14"/>
      <c r="V45" s="14"/>
      <c r="W45" s="14"/>
      <c r="X45" s="14"/>
      <c r="Y45" s="14"/>
    </row>
    <row r="46" spans="1:25" x14ac:dyDescent="0.25">
      <c r="A46" s="14"/>
      <c r="B46" s="14"/>
      <c r="C46" s="14"/>
      <c r="D46" s="42"/>
      <c r="E46" s="43"/>
      <c r="F46" s="44"/>
      <c r="G46" s="14"/>
      <c r="H46" s="14"/>
      <c r="I46" s="14"/>
      <c r="J46" s="14"/>
      <c r="K46" s="14"/>
      <c r="L46" s="14"/>
      <c r="M46" s="14"/>
      <c r="N46" s="14"/>
      <c r="O46" s="14"/>
      <c r="P46" s="14"/>
      <c r="Q46" s="14"/>
      <c r="R46" s="14"/>
      <c r="S46" s="14"/>
      <c r="T46" s="14"/>
      <c r="U46" s="14"/>
      <c r="V46" s="14"/>
      <c r="W46" s="14"/>
      <c r="X46" s="14"/>
      <c r="Y46" s="14"/>
    </row>
    <row r="47" spans="1:25" x14ac:dyDescent="0.25">
      <c r="A47" s="14"/>
      <c r="B47" s="14"/>
      <c r="C47" s="14"/>
      <c r="D47" s="42"/>
      <c r="E47" s="43"/>
      <c r="F47" s="44"/>
      <c r="G47" s="14"/>
      <c r="H47" s="14"/>
      <c r="I47" s="14"/>
      <c r="J47" s="14"/>
      <c r="K47" s="14"/>
      <c r="L47" s="14"/>
      <c r="M47" s="14"/>
      <c r="N47" s="14"/>
      <c r="O47" s="14"/>
      <c r="P47" s="14"/>
      <c r="Q47" s="14"/>
      <c r="R47" s="14"/>
      <c r="S47" s="14"/>
      <c r="T47" s="14"/>
      <c r="U47" s="14"/>
      <c r="V47" s="14"/>
      <c r="W47" s="14"/>
      <c r="X47" s="14"/>
      <c r="Y47" s="14"/>
    </row>
    <row r="48" spans="1:25" x14ac:dyDescent="0.25">
      <c r="A48" s="14"/>
      <c r="B48" s="14"/>
      <c r="C48" s="14"/>
      <c r="D48" s="42"/>
      <c r="E48" s="43"/>
      <c r="F48" s="44"/>
      <c r="G48" s="14"/>
      <c r="H48" s="14"/>
      <c r="I48" s="14"/>
      <c r="J48" s="14"/>
      <c r="K48" s="14"/>
      <c r="L48" s="14"/>
      <c r="M48" s="14"/>
      <c r="N48" s="14"/>
      <c r="O48" s="14"/>
      <c r="P48" s="14"/>
      <c r="Q48" s="14"/>
      <c r="R48" s="14"/>
      <c r="S48" s="14"/>
      <c r="T48" s="14"/>
      <c r="U48" s="14"/>
      <c r="V48" s="14"/>
      <c r="W48" s="14"/>
      <c r="X48" s="14"/>
      <c r="Y48" s="14"/>
    </row>
    <row r="49" spans="1:25" x14ac:dyDescent="0.25">
      <c r="A49" s="14"/>
      <c r="B49" s="14"/>
      <c r="C49" s="14"/>
      <c r="D49" s="42"/>
      <c r="E49" s="43"/>
      <c r="F49" s="44"/>
      <c r="G49" s="14"/>
      <c r="H49" s="14"/>
      <c r="I49" s="14"/>
      <c r="J49" s="14"/>
      <c r="K49" s="14"/>
      <c r="L49" s="14"/>
      <c r="M49" s="14"/>
      <c r="N49" s="14"/>
      <c r="O49" s="14"/>
      <c r="P49" s="14"/>
      <c r="Q49" s="14"/>
      <c r="R49" s="14"/>
      <c r="S49" s="14"/>
      <c r="T49" s="14"/>
      <c r="U49" s="14"/>
      <c r="V49" s="14"/>
      <c r="W49" s="14"/>
      <c r="X49" s="14"/>
      <c r="Y49" s="14"/>
    </row>
    <row r="50" spans="1:25" x14ac:dyDescent="0.25">
      <c r="A50" s="14"/>
      <c r="B50" s="14"/>
      <c r="C50" s="14"/>
      <c r="D50" s="42"/>
      <c r="E50" s="43"/>
      <c r="F50" s="44"/>
      <c r="G50" s="14"/>
      <c r="H50" s="14"/>
      <c r="I50" s="14"/>
      <c r="J50" s="14"/>
      <c r="K50" s="14"/>
      <c r="L50" s="14"/>
      <c r="M50" s="14"/>
      <c r="N50" s="14"/>
      <c r="O50" s="14"/>
      <c r="P50" s="14"/>
      <c r="Q50" s="14"/>
      <c r="R50" s="14"/>
      <c r="S50" s="14"/>
      <c r="T50" s="14"/>
      <c r="U50" s="14"/>
      <c r="V50" s="14"/>
      <c r="W50" s="14"/>
      <c r="X50" s="14"/>
      <c r="Y50" s="14"/>
    </row>
    <row r="51" spans="1:25" x14ac:dyDescent="0.25">
      <c r="A51" s="14"/>
      <c r="B51" s="14"/>
      <c r="C51" s="14"/>
      <c r="D51" s="42"/>
      <c r="E51" s="43"/>
      <c r="F51" s="44"/>
      <c r="G51" s="14"/>
      <c r="H51" s="14"/>
      <c r="I51" s="14"/>
      <c r="J51" s="14"/>
      <c r="K51" s="14"/>
      <c r="L51" s="14"/>
      <c r="M51" s="14"/>
      <c r="N51" s="14"/>
      <c r="O51" s="14"/>
      <c r="P51" s="14"/>
      <c r="Q51" s="14"/>
      <c r="R51" s="14"/>
      <c r="S51" s="14"/>
      <c r="T51" s="14"/>
      <c r="U51" s="14"/>
      <c r="V51" s="14"/>
      <c r="W51" s="14"/>
      <c r="X51" s="14"/>
      <c r="Y51" s="14"/>
    </row>
    <row r="52" spans="1:25" x14ac:dyDescent="0.25">
      <c r="A52" s="14"/>
      <c r="B52" s="14"/>
      <c r="C52" s="14"/>
      <c r="D52" s="42"/>
      <c r="E52" s="43"/>
      <c r="F52" s="44"/>
      <c r="G52" s="14"/>
      <c r="H52" s="14"/>
      <c r="I52" s="14"/>
      <c r="J52" s="14"/>
      <c r="K52" s="14"/>
      <c r="L52" s="14"/>
      <c r="M52" s="14"/>
      <c r="N52" s="14"/>
      <c r="O52" s="14"/>
      <c r="P52" s="14"/>
      <c r="Q52" s="14"/>
      <c r="R52" s="14"/>
      <c r="S52" s="14"/>
      <c r="T52" s="14"/>
      <c r="U52" s="14"/>
      <c r="V52" s="14"/>
      <c r="W52" s="14"/>
      <c r="X52" s="14"/>
      <c r="Y52" s="14"/>
    </row>
    <row r="53" spans="1:25" x14ac:dyDescent="0.25">
      <c r="A53" s="14"/>
      <c r="B53" s="14"/>
      <c r="C53" s="14"/>
      <c r="D53" s="42"/>
      <c r="E53" s="43"/>
      <c r="F53" s="44"/>
      <c r="G53" s="14"/>
      <c r="H53" s="14"/>
      <c r="I53" s="14"/>
      <c r="J53" s="14"/>
      <c r="K53" s="14"/>
      <c r="L53" s="14"/>
      <c r="M53" s="14"/>
      <c r="N53" s="14"/>
      <c r="O53" s="14"/>
      <c r="P53" s="14"/>
      <c r="Q53" s="14"/>
      <c r="R53" s="14"/>
      <c r="S53" s="14"/>
      <c r="T53" s="14"/>
      <c r="U53" s="14"/>
      <c r="V53" s="14"/>
      <c r="W53" s="14"/>
      <c r="X53" s="14"/>
      <c r="Y53" s="14"/>
    </row>
    <row r="54" spans="1:25" x14ac:dyDescent="0.25">
      <c r="A54" s="14"/>
      <c r="B54" s="14"/>
      <c r="C54" s="14"/>
      <c r="D54" s="42"/>
      <c r="E54" s="43"/>
      <c r="F54" s="44"/>
      <c r="G54" s="14"/>
      <c r="H54" s="14"/>
      <c r="I54" s="14"/>
      <c r="J54" s="14"/>
      <c r="K54" s="14"/>
      <c r="L54" s="14"/>
      <c r="M54" s="14"/>
      <c r="N54" s="14"/>
      <c r="O54" s="14"/>
      <c r="P54" s="14"/>
      <c r="Q54" s="14"/>
      <c r="R54" s="14"/>
      <c r="S54" s="14"/>
      <c r="T54" s="14"/>
      <c r="U54" s="14"/>
      <c r="V54" s="14"/>
      <c r="W54" s="14"/>
      <c r="X54" s="14"/>
      <c r="Y54" s="14"/>
    </row>
    <row r="55" spans="1:25" x14ac:dyDescent="0.25">
      <c r="A55" s="14"/>
      <c r="B55" s="14"/>
      <c r="C55" s="14"/>
      <c r="D55" s="42"/>
      <c r="E55" s="43"/>
      <c r="F55" s="44"/>
      <c r="G55" s="14"/>
      <c r="H55" s="14"/>
      <c r="I55" s="14"/>
      <c r="J55" s="14"/>
      <c r="K55" s="14"/>
      <c r="L55" s="14"/>
      <c r="M55" s="14"/>
      <c r="N55" s="14"/>
      <c r="O55" s="14"/>
      <c r="P55" s="14"/>
      <c r="Q55" s="14"/>
      <c r="R55" s="14"/>
      <c r="S55" s="14"/>
      <c r="T55" s="14"/>
      <c r="U55" s="14"/>
      <c r="V55" s="14"/>
      <c r="W55" s="14"/>
      <c r="X55" s="14"/>
      <c r="Y55" s="14"/>
    </row>
    <row r="56" spans="1:25" x14ac:dyDescent="0.25">
      <c r="A56" s="14"/>
      <c r="B56" s="14"/>
      <c r="C56" s="14"/>
      <c r="D56" s="42"/>
      <c r="E56" s="43"/>
      <c r="F56" s="44"/>
      <c r="G56" s="14"/>
      <c r="H56" s="14"/>
      <c r="I56" s="14"/>
      <c r="J56" s="14"/>
      <c r="K56" s="14"/>
      <c r="L56" s="14"/>
      <c r="M56" s="14"/>
      <c r="N56" s="14"/>
      <c r="O56" s="14"/>
      <c r="P56" s="14"/>
      <c r="Q56" s="14"/>
      <c r="R56" s="14"/>
      <c r="S56" s="14"/>
      <c r="T56" s="14"/>
      <c r="U56" s="14"/>
      <c r="V56" s="14"/>
      <c r="W56" s="14"/>
      <c r="X56" s="14"/>
      <c r="Y56" s="14"/>
    </row>
    <row r="57" spans="1:25" x14ac:dyDescent="0.25">
      <c r="A57" s="14"/>
      <c r="B57" s="14"/>
      <c r="C57" s="14"/>
      <c r="D57" s="42"/>
      <c r="E57" s="43"/>
      <c r="F57" s="44"/>
      <c r="G57" s="14"/>
      <c r="H57" s="14"/>
      <c r="I57" s="14"/>
      <c r="J57" s="14"/>
      <c r="K57" s="14"/>
      <c r="L57" s="14"/>
      <c r="M57" s="14"/>
      <c r="N57" s="14"/>
      <c r="O57" s="14"/>
      <c r="P57" s="14"/>
      <c r="Q57" s="14"/>
      <c r="R57" s="14"/>
      <c r="S57" s="14"/>
      <c r="T57" s="14"/>
      <c r="U57" s="14"/>
      <c r="V57" s="14"/>
      <c r="W57" s="14"/>
      <c r="X57" s="14"/>
      <c r="Y57" s="14"/>
    </row>
    <row r="58" spans="1:25" x14ac:dyDescent="0.25">
      <c r="A58" s="14"/>
      <c r="B58" s="14"/>
      <c r="C58" s="14"/>
      <c r="D58" s="42"/>
      <c r="E58" s="43"/>
      <c r="F58" s="44"/>
      <c r="G58" s="14"/>
      <c r="H58" s="14"/>
      <c r="I58" s="14"/>
      <c r="J58" s="14"/>
      <c r="K58" s="14"/>
      <c r="L58" s="14"/>
      <c r="M58" s="14"/>
      <c r="N58" s="14"/>
      <c r="O58" s="14"/>
      <c r="P58" s="14"/>
      <c r="Q58" s="14"/>
      <c r="R58" s="14"/>
      <c r="S58" s="14"/>
      <c r="T58" s="14"/>
      <c r="U58" s="14"/>
      <c r="V58" s="14"/>
      <c r="W58" s="14"/>
      <c r="X58" s="14"/>
      <c r="Y58" s="14"/>
    </row>
    <row r="59" spans="1:25" x14ac:dyDescent="0.25">
      <c r="A59" s="14"/>
      <c r="B59" s="14"/>
      <c r="C59" s="14"/>
      <c r="D59" s="42"/>
      <c r="E59" s="43"/>
      <c r="F59" s="44"/>
      <c r="G59" s="14"/>
      <c r="H59" s="14"/>
      <c r="I59" s="14"/>
      <c r="J59" s="14"/>
      <c r="K59" s="14"/>
      <c r="L59" s="14"/>
      <c r="M59" s="14"/>
      <c r="N59" s="14"/>
      <c r="O59" s="14"/>
      <c r="P59" s="14"/>
      <c r="Q59" s="14"/>
      <c r="R59" s="14"/>
      <c r="S59" s="14"/>
      <c r="T59" s="14"/>
      <c r="U59" s="14"/>
      <c r="V59" s="14"/>
      <c r="W59" s="14"/>
      <c r="X59" s="14"/>
      <c r="Y59" s="14"/>
    </row>
    <row r="60" spans="1:25" x14ac:dyDescent="0.25">
      <c r="A60" s="14"/>
      <c r="B60" s="14"/>
      <c r="C60" s="14"/>
      <c r="D60" s="42"/>
      <c r="E60" s="43"/>
      <c r="F60" s="44"/>
      <c r="G60" s="14"/>
      <c r="H60" s="14"/>
      <c r="I60" s="14"/>
      <c r="J60" s="14"/>
      <c r="K60" s="14"/>
      <c r="L60" s="14"/>
      <c r="M60" s="14"/>
      <c r="N60" s="14"/>
      <c r="O60" s="14"/>
      <c r="P60" s="14"/>
      <c r="Q60" s="14"/>
      <c r="R60" s="14"/>
      <c r="S60" s="14"/>
      <c r="T60" s="14"/>
      <c r="U60" s="14"/>
      <c r="V60" s="14"/>
      <c r="W60" s="14"/>
      <c r="X60" s="14"/>
      <c r="Y60" s="14"/>
    </row>
    <row r="61" spans="1:25" x14ac:dyDescent="0.25">
      <c r="A61" s="14"/>
      <c r="B61" s="14"/>
      <c r="C61" s="14"/>
      <c r="D61" s="42"/>
      <c r="E61" s="43"/>
      <c r="F61" s="44"/>
      <c r="G61" s="14"/>
      <c r="H61" s="14"/>
      <c r="I61" s="14"/>
      <c r="J61" s="14"/>
      <c r="K61" s="14"/>
      <c r="L61" s="14"/>
      <c r="M61" s="14"/>
      <c r="N61" s="14"/>
      <c r="O61" s="14"/>
      <c r="P61" s="14"/>
      <c r="Q61" s="14"/>
      <c r="R61" s="14"/>
      <c r="S61" s="14"/>
      <c r="T61" s="14"/>
      <c r="U61" s="14"/>
      <c r="V61" s="14"/>
      <c r="W61" s="14"/>
      <c r="X61" s="14"/>
      <c r="Y61" s="14"/>
    </row>
    <row r="62" spans="1:25" x14ac:dyDescent="0.25">
      <c r="A62" s="14"/>
      <c r="B62" s="14"/>
      <c r="C62" s="14"/>
      <c r="D62" s="42"/>
      <c r="E62" s="43"/>
      <c r="F62" s="44"/>
      <c r="G62" s="14"/>
      <c r="H62" s="14"/>
      <c r="I62" s="14"/>
      <c r="J62" s="14"/>
      <c r="K62" s="14"/>
      <c r="L62" s="14"/>
      <c r="M62" s="14"/>
      <c r="N62" s="14"/>
      <c r="O62" s="14"/>
      <c r="P62" s="14"/>
      <c r="Q62" s="14"/>
      <c r="R62" s="14"/>
      <c r="S62" s="14"/>
      <c r="T62" s="14"/>
      <c r="U62" s="14"/>
      <c r="V62" s="14"/>
      <c r="W62" s="14"/>
      <c r="X62" s="14"/>
      <c r="Y62" s="14"/>
    </row>
    <row r="63" spans="1:25" x14ac:dyDescent="0.25">
      <c r="A63" s="14"/>
      <c r="B63" s="14"/>
      <c r="C63" s="14"/>
      <c r="D63" s="42"/>
      <c r="E63" s="43"/>
      <c r="F63" s="44"/>
      <c r="G63" s="14"/>
      <c r="H63" s="14"/>
      <c r="I63" s="14"/>
      <c r="J63" s="14"/>
      <c r="K63" s="14"/>
      <c r="L63" s="14"/>
      <c r="M63" s="14"/>
      <c r="N63" s="14"/>
      <c r="O63" s="14"/>
      <c r="P63" s="14"/>
      <c r="Q63" s="14"/>
      <c r="R63" s="14"/>
      <c r="S63" s="14"/>
      <c r="T63" s="14"/>
      <c r="U63" s="14"/>
      <c r="V63" s="14"/>
      <c r="W63" s="14"/>
      <c r="X63" s="14"/>
      <c r="Y63" s="14"/>
    </row>
    <row r="64" spans="1:25" x14ac:dyDescent="0.25">
      <c r="A64" s="14"/>
      <c r="B64" s="14"/>
      <c r="C64" s="14"/>
      <c r="D64" s="42"/>
      <c r="E64" s="43"/>
      <c r="F64" s="44"/>
      <c r="G64" s="14"/>
      <c r="H64" s="14"/>
      <c r="I64" s="14"/>
      <c r="J64" s="14"/>
      <c r="K64" s="14"/>
      <c r="L64" s="14"/>
      <c r="M64" s="14"/>
      <c r="N64" s="14"/>
      <c r="O64" s="14"/>
      <c r="P64" s="14"/>
      <c r="Q64" s="14"/>
      <c r="R64" s="14"/>
      <c r="S64" s="14"/>
      <c r="T64" s="14"/>
      <c r="U64" s="14"/>
      <c r="V64" s="14"/>
      <c r="W64" s="14"/>
      <c r="X64" s="14"/>
      <c r="Y64" s="14"/>
    </row>
    <row r="65" spans="1:25" x14ac:dyDescent="0.25">
      <c r="A65" s="14"/>
      <c r="B65" s="14"/>
      <c r="C65" s="14"/>
      <c r="D65" s="42"/>
      <c r="E65" s="43"/>
      <c r="F65" s="44"/>
      <c r="G65" s="14"/>
      <c r="H65" s="14"/>
      <c r="I65" s="14"/>
      <c r="J65" s="14"/>
      <c r="K65" s="14"/>
      <c r="L65" s="14"/>
      <c r="M65" s="14"/>
      <c r="N65" s="14"/>
      <c r="O65" s="14"/>
      <c r="P65" s="14"/>
      <c r="Q65" s="14"/>
      <c r="R65" s="14"/>
      <c r="S65" s="14"/>
      <c r="T65" s="14"/>
      <c r="U65" s="14"/>
      <c r="V65" s="14"/>
      <c r="W65" s="14"/>
      <c r="X65" s="14"/>
      <c r="Y65" s="14"/>
    </row>
    <row r="66" spans="1:25" x14ac:dyDescent="0.25">
      <c r="A66" s="14"/>
      <c r="B66" s="14"/>
      <c r="C66" s="14"/>
      <c r="D66" s="42"/>
      <c r="E66" s="43"/>
      <c r="F66" s="44"/>
      <c r="G66" s="14"/>
      <c r="H66" s="14"/>
      <c r="I66" s="14"/>
      <c r="J66" s="14"/>
      <c r="K66" s="14"/>
      <c r="L66" s="14"/>
      <c r="M66" s="14"/>
      <c r="N66" s="14"/>
      <c r="O66" s="14"/>
      <c r="P66" s="14"/>
      <c r="Q66" s="14"/>
      <c r="R66" s="14"/>
      <c r="S66" s="14"/>
      <c r="T66" s="14"/>
      <c r="U66" s="14"/>
      <c r="V66" s="14"/>
      <c r="W66" s="14"/>
      <c r="X66" s="14"/>
      <c r="Y66" s="14"/>
    </row>
    <row r="67" spans="1:25" x14ac:dyDescent="0.25">
      <c r="A67" s="14"/>
      <c r="B67" s="14"/>
      <c r="C67" s="14"/>
      <c r="D67" s="42"/>
      <c r="E67" s="43"/>
      <c r="F67" s="44"/>
      <c r="G67" s="14"/>
      <c r="H67" s="14"/>
      <c r="I67" s="14"/>
      <c r="J67" s="14"/>
      <c r="K67" s="14"/>
      <c r="L67" s="14"/>
      <c r="M67" s="14"/>
      <c r="N67" s="14"/>
      <c r="O67" s="14"/>
      <c r="P67" s="14"/>
      <c r="Q67" s="14"/>
      <c r="R67" s="14"/>
      <c r="S67" s="14"/>
      <c r="T67" s="14"/>
      <c r="U67" s="14"/>
      <c r="V67" s="14"/>
      <c r="W67" s="14"/>
      <c r="X67" s="14"/>
      <c r="Y67" s="14"/>
    </row>
    <row r="68" spans="1:25" x14ac:dyDescent="0.25">
      <c r="A68" s="14"/>
      <c r="B68" s="14"/>
      <c r="C68" s="14"/>
      <c r="D68" s="42"/>
      <c r="E68" s="43"/>
      <c r="F68" s="44"/>
      <c r="G68" s="14"/>
      <c r="H68" s="14"/>
      <c r="I68" s="14"/>
      <c r="J68" s="14"/>
      <c r="K68" s="14"/>
      <c r="L68" s="14"/>
      <c r="M68" s="14"/>
      <c r="N68" s="14"/>
      <c r="O68" s="14"/>
      <c r="P68" s="14"/>
      <c r="Q68" s="14"/>
      <c r="R68" s="14"/>
      <c r="S68" s="14"/>
      <c r="T68" s="14"/>
      <c r="U68" s="14"/>
      <c r="V68" s="14"/>
      <c r="W68" s="14"/>
      <c r="X68" s="14"/>
      <c r="Y68" s="14"/>
    </row>
    <row r="69" spans="1:25" x14ac:dyDescent="0.25">
      <c r="A69" s="14"/>
      <c r="B69" s="14"/>
      <c r="C69" s="14"/>
      <c r="D69" s="42"/>
      <c r="E69" s="43"/>
      <c r="F69" s="44"/>
      <c r="G69" s="14"/>
      <c r="H69" s="14"/>
      <c r="I69" s="14"/>
      <c r="J69" s="14"/>
      <c r="K69" s="14"/>
      <c r="L69" s="14"/>
      <c r="M69" s="14"/>
      <c r="N69" s="14"/>
      <c r="O69" s="14"/>
      <c r="P69" s="14"/>
      <c r="Q69" s="14"/>
      <c r="R69" s="14"/>
      <c r="S69" s="14"/>
      <c r="T69" s="14"/>
      <c r="U69" s="14"/>
      <c r="V69" s="14"/>
      <c r="W69" s="14"/>
      <c r="X69" s="14"/>
      <c r="Y69" s="14"/>
    </row>
    <row r="70" spans="1:25" x14ac:dyDescent="0.25">
      <c r="A70" s="14"/>
      <c r="B70" s="14"/>
      <c r="C70" s="14"/>
      <c r="D70" s="42"/>
      <c r="E70" s="43"/>
      <c r="F70" s="44"/>
      <c r="G70" s="14"/>
      <c r="H70" s="14"/>
      <c r="I70" s="14"/>
      <c r="J70" s="14"/>
      <c r="K70" s="14"/>
      <c r="L70" s="14"/>
      <c r="M70" s="14"/>
      <c r="N70" s="14"/>
      <c r="O70" s="14"/>
      <c r="P70" s="14"/>
      <c r="Q70" s="14"/>
      <c r="R70" s="14"/>
      <c r="S70" s="14"/>
      <c r="T70" s="14"/>
      <c r="U70" s="14"/>
      <c r="V70" s="14"/>
      <c r="W70" s="14"/>
      <c r="X70" s="14"/>
      <c r="Y70" s="14"/>
    </row>
    <row r="71" spans="1:25" x14ac:dyDescent="0.25">
      <c r="A71" s="14"/>
      <c r="B71" s="14"/>
      <c r="C71" s="14"/>
      <c r="D71" s="42"/>
      <c r="E71" s="43"/>
      <c r="F71" s="44"/>
      <c r="G71" s="14"/>
      <c r="H71" s="14"/>
      <c r="I71" s="14"/>
      <c r="J71" s="14"/>
      <c r="K71" s="14"/>
      <c r="L71" s="14"/>
      <c r="M71" s="14"/>
      <c r="N71" s="14"/>
      <c r="O71" s="14"/>
      <c r="P71" s="14"/>
      <c r="Q71" s="14"/>
      <c r="R71" s="14"/>
      <c r="S71" s="14"/>
      <c r="T71" s="14"/>
      <c r="U71" s="14"/>
      <c r="V71" s="14"/>
      <c r="W71" s="14"/>
      <c r="X71" s="14"/>
      <c r="Y71" s="14"/>
    </row>
    <row r="72" spans="1:25" x14ac:dyDescent="0.25">
      <c r="A72" s="14"/>
      <c r="B72" s="14"/>
      <c r="C72" s="14"/>
      <c r="D72" s="42"/>
      <c r="E72" s="43"/>
      <c r="F72" s="44"/>
      <c r="G72" s="14"/>
      <c r="H72" s="14"/>
      <c r="I72" s="14"/>
      <c r="J72" s="14"/>
      <c r="K72" s="14"/>
      <c r="L72" s="14"/>
      <c r="M72" s="14"/>
      <c r="N72" s="14"/>
      <c r="O72" s="14"/>
      <c r="P72" s="14"/>
      <c r="Q72" s="14"/>
      <c r="R72" s="14"/>
      <c r="S72" s="14"/>
      <c r="T72" s="14"/>
      <c r="U72" s="14"/>
      <c r="V72" s="14"/>
      <c r="W72" s="14"/>
      <c r="X72" s="14"/>
      <c r="Y72" s="14"/>
    </row>
    <row r="73" spans="1:25" x14ac:dyDescent="0.25">
      <c r="A73" s="14"/>
      <c r="B73" s="14"/>
      <c r="C73" s="14"/>
      <c r="D73" s="42"/>
      <c r="E73" s="43"/>
      <c r="F73" s="44"/>
      <c r="G73" s="14"/>
      <c r="H73" s="14"/>
      <c r="I73" s="14"/>
      <c r="J73" s="14"/>
      <c r="K73" s="14"/>
      <c r="L73" s="14"/>
      <c r="M73" s="14"/>
      <c r="N73" s="14"/>
      <c r="O73" s="14"/>
      <c r="P73" s="14"/>
      <c r="Q73" s="14"/>
      <c r="R73" s="14"/>
      <c r="S73" s="14"/>
      <c r="T73" s="14"/>
      <c r="U73" s="14"/>
      <c r="V73" s="14"/>
      <c r="W73" s="14"/>
      <c r="X73" s="14"/>
      <c r="Y73" s="14"/>
    </row>
    <row r="74" spans="1:25" x14ac:dyDescent="0.25">
      <c r="A74" s="14"/>
      <c r="B74" s="14"/>
      <c r="C74" s="14"/>
      <c r="D74" s="42"/>
      <c r="E74" s="43"/>
      <c r="F74" s="44"/>
      <c r="G74" s="14"/>
      <c r="H74" s="14"/>
      <c r="I74" s="14"/>
      <c r="J74" s="14"/>
      <c r="K74" s="14"/>
      <c r="L74" s="14"/>
      <c r="M74" s="14"/>
      <c r="N74" s="14"/>
      <c r="O74" s="14"/>
      <c r="P74" s="14"/>
      <c r="Q74" s="14"/>
      <c r="R74" s="14"/>
      <c r="S74" s="14"/>
      <c r="T74" s="14"/>
      <c r="U74" s="14"/>
      <c r="V74" s="14"/>
      <c r="W74" s="14"/>
      <c r="X74" s="14"/>
      <c r="Y74" s="14"/>
    </row>
    <row r="75" spans="1:25" x14ac:dyDescent="0.25">
      <c r="A75" s="14"/>
      <c r="B75" s="14"/>
      <c r="C75" s="14"/>
      <c r="D75" s="42"/>
      <c r="E75" s="43"/>
      <c r="F75" s="44"/>
      <c r="G75" s="14"/>
      <c r="H75" s="14"/>
      <c r="I75" s="14"/>
      <c r="J75" s="14"/>
      <c r="K75" s="14"/>
      <c r="L75" s="14"/>
      <c r="M75" s="14"/>
      <c r="N75" s="14"/>
      <c r="O75" s="14"/>
      <c r="P75" s="14"/>
      <c r="Q75" s="14"/>
      <c r="R75" s="14"/>
      <c r="S75" s="14"/>
      <c r="T75" s="14"/>
      <c r="U75" s="14"/>
      <c r="V75" s="14"/>
      <c r="W75" s="14"/>
      <c r="X75" s="14"/>
      <c r="Y75" s="14"/>
    </row>
    <row r="76" spans="1:25" x14ac:dyDescent="0.25">
      <c r="A76" s="14"/>
      <c r="B76" s="14"/>
      <c r="C76" s="14"/>
      <c r="D76" s="42"/>
      <c r="E76" s="43"/>
      <c r="F76" s="44"/>
      <c r="G76" s="14"/>
      <c r="H76" s="14"/>
      <c r="I76" s="14"/>
      <c r="J76" s="14"/>
      <c r="K76" s="14"/>
      <c r="L76" s="14"/>
      <c r="M76" s="14"/>
      <c r="N76" s="14"/>
      <c r="O76" s="14"/>
      <c r="P76" s="14"/>
      <c r="Q76" s="14"/>
      <c r="R76" s="14"/>
      <c r="S76" s="14"/>
      <c r="T76" s="14"/>
      <c r="U76" s="14"/>
      <c r="V76" s="14"/>
      <c r="W76" s="14"/>
      <c r="X76" s="14"/>
      <c r="Y76" s="14"/>
    </row>
    <row r="77" spans="1:25" x14ac:dyDescent="0.25">
      <c r="A77" s="14"/>
      <c r="B77" s="14"/>
      <c r="C77" s="14"/>
      <c r="D77" s="42"/>
      <c r="E77" s="43"/>
      <c r="F77" s="44"/>
      <c r="G77" s="14"/>
      <c r="H77" s="14"/>
      <c r="I77" s="14"/>
      <c r="J77" s="14"/>
      <c r="K77" s="14"/>
      <c r="L77" s="14"/>
      <c r="M77" s="14"/>
      <c r="N77" s="14"/>
      <c r="O77" s="14"/>
      <c r="P77" s="14"/>
      <c r="Q77" s="14"/>
      <c r="R77" s="14"/>
      <c r="S77" s="14"/>
      <c r="T77" s="14"/>
      <c r="U77" s="14"/>
      <c r="V77" s="14"/>
      <c r="W77" s="14"/>
      <c r="X77" s="14"/>
      <c r="Y77" s="14"/>
    </row>
    <row r="78" spans="1:25" x14ac:dyDescent="0.25">
      <c r="A78" s="14"/>
      <c r="B78" s="14"/>
      <c r="C78" s="14"/>
      <c r="D78" s="42"/>
      <c r="E78" s="43"/>
      <c r="F78" s="44"/>
      <c r="G78" s="14"/>
      <c r="H78" s="14"/>
      <c r="I78" s="14"/>
      <c r="J78" s="14"/>
      <c r="K78" s="14"/>
      <c r="L78" s="14"/>
      <c r="M78" s="14"/>
      <c r="N78" s="14"/>
      <c r="O78" s="14"/>
      <c r="P78" s="14"/>
      <c r="Q78" s="14"/>
      <c r="R78" s="14"/>
      <c r="S78" s="14"/>
      <c r="T78" s="14"/>
      <c r="U78" s="14"/>
      <c r="V78" s="14"/>
      <c r="W78" s="14"/>
      <c r="X78" s="14"/>
      <c r="Y78" s="14"/>
    </row>
    <row r="79" spans="1:25" x14ac:dyDescent="0.25">
      <c r="A79" s="14"/>
      <c r="B79" s="14"/>
      <c r="C79" s="14"/>
      <c r="D79" s="42"/>
      <c r="E79" s="43"/>
      <c r="F79" s="44"/>
      <c r="G79" s="14"/>
      <c r="H79" s="14"/>
      <c r="I79" s="14"/>
      <c r="J79" s="14"/>
      <c r="K79" s="14"/>
      <c r="L79" s="14"/>
      <c r="M79" s="14"/>
      <c r="N79" s="14"/>
      <c r="O79" s="14"/>
      <c r="P79" s="14"/>
      <c r="Q79" s="14"/>
      <c r="R79" s="14"/>
      <c r="S79" s="14"/>
      <c r="T79" s="14"/>
      <c r="U79" s="14"/>
      <c r="V79" s="14"/>
      <c r="W79" s="14"/>
      <c r="X79" s="14"/>
      <c r="Y79" s="14"/>
    </row>
    <row r="80" spans="1:25" x14ac:dyDescent="0.25">
      <c r="A80" s="14"/>
      <c r="B80" s="14"/>
      <c r="C80" s="14"/>
      <c r="D80" s="42"/>
      <c r="E80" s="43"/>
      <c r="F80" s="44"/>
      <c r="G80" s="14"/>
      <c r="H80" s="14"/>
      <c r="I80" s="14"/>
      <c r="J80" s="14"/>
      <c r="K80" s="14"/>
      <c r="L80" s="14"/>
      <c r="M80" s="14"/>
      <c r="N80" s="14"/>
      <c r="O80" s="14"/>
      <c r="P80" s="14"/>
      <c r="Q80" s="14"/>
      <c r="R80" s="14"/>
      <c r="S80" s="14"/>
      <c r="T80" s="14"/>
      <c r="U80" s="14"/>
      <c r="V80" s="14"/>
      <c r="W80" s="14"/>
      <c r="X80" s="14"/>
      <c r="Y80" s="14"/>
    </row>
    <row r="81" spans="1:25" x14ac:dyDescent="0.25">
      <c r="A81" s="14"/>
      <c r="B81" s="14"/>
      <c r="C81" s="14"/>
      <c r="D81" s="42"/>
      <c r="E81" s="43"/>
      <c r="F81" s="44"/>
      <c r="G81" s="14"/>
      <c r="H81" s="14"/>
      <c r="I81" s="14"/>
      <c r="J81" s="14"/>
      <c r="K81" s="14"/>
      <c r="L81" s="14"/>
      <c r="M81" s="14"/>
      <c r="N81" s="14"/>
      <c r="O81" s="14"/>
      <c r="P81" s="14"/>
      <c r="Q81" s="14"/>
      <c r="R81" s="14"/>
      <c r="S81" s="14"/>
      <c r="T81" s="14"/>
      <c r="U81" s="14"/>
      <c r="V81" s="14"/>
      <c r="W81" s="14"/>
      <c r="X81" s="14"/>
      <c r="Y81" s="14"/>
    </row>
    <row r="82" spans="1:25" x14ac:dyDescent="0.25">
      <c r="A82" s="14"/>
      <c r="B82" s="14"/>
      <c r="C82" s="14"/>
      <c r="D82" s="42"/>
      <c r="E82" s="43"/>
      <c r="F82" s="44"/>
      <c r="G82" s="14"/>
      <c r="H82" s="14"/>
      <c r="I82" s="14"/>
      <c r="J82" s="14"/>
      <c r="K82" s="14"/>
      <c r="L82" s="14"/>
      <c r="M82" s="14"/>
      <c r="N82" s="14"/>
      <c r="O82" s="14"/>
      <c r="P82" s="14"/>
      <c r="Q82" s="14"/>
      <c r="R82" s="14"/>
      <c r="S82" s="14"/>
      <c r="T82" s="14"/>
      <c r="U82" s="14"/>
      <c r="V82" s="14"/>
      <c r="W82" s="14"/>
      <c r="X82" s="14"/>
      <c r="Y82" s="14"/>
    </row>
    <row r="83" spans="1:25" x14ac:dyDescent="0.25">
      <c r="A83" s="14"/>
      <c r="B83" s="14"/>
      <c r="C83" s="14"/>
      <c r="D83" s="42"/>
      <c r="E83" s="43"/>
      <c r="F83" s="44"/>
      <c r="G83" s="14"/>
      <c r="H83" s="14"/>
      <c r="I83" s="14"/>
      <c r="J83" s="14"/>
      <c r="K83" s="14"/>
      <c r="L83" s="14"/>
      <c r="M83" s="14"/>
      <c r="N83" s="14"/>
      <c r="O83" s="14"/>
      <c r="P83" s="14"/>
      <c r="Q83" s="14"/>
      <c r="R83" s="14"/>
      <c r="S83" s="14"/>
      <c r="T83" s="14"/>
      <c r="U83" s="14"/>
      <c r="V83" s="14"/>
      <c r="W83" s="14"/>
      <c r="X83" s="14"/>
      <c r="Y83" s="14"/>
    </row>
    <row r="84" spans="1:25" x14ac:dyDescent="0.25">
      <c r="A84" s="14"/>
      <c r="B84" s="14"/>
      <c r="C84" s="14"/>
      <c r="D84" s="42"/>
      <c r="E84" s="43"/>
      <c r="F84" s="44"/>
      <c r="G84" s="14"/>
      <c r="H84" s="14"/>
      <c r="I84" s="14"/>
      <c r="J84" s="14"/>
      <c r="K84" s="14"/>
      <c r="L84" s="14"/>
      <c r="M84" s="14"/>
      <c r="N84" s="14"/>
      <c r="O84" s="14"/>
      <c r="P84" s="14"/>
      <c r="Q84" s="14"/>
      <c r="R84" s="14"/>
      <c r="S84" s="14"/>
      <c r="T84" s="14"/>
      <c r="U84" s="14"/>
      <c r="V84" s="14"/>
      <c r="W84" s="14"/>
      <c r="X84" s="14"/>
      <c r="Y84" s="14"/>
    </row>
    <row r="85" spans="1:25" x14ac:dyDescent="0.25">
      <c r="A85" s="14"/>
      <c r="B85" s="14"/>
      <c r="C85" s="14"/>
      <c r="D85" s="42"/>
      <c r="E85" s="43"/>
      <c r="F85" s="44"/>
      <c r="G85" s="14"/>
      <c r="H85" s="14"/>
      <c r="I85" s="14"/>
      <c r="J85" s="14"/>
      <c r="K85" s="14"/>
      <c r="L85" s="14"/>
      <c r="M85" s="14"/>
      <c r="N85" s="14"/>
      <c r="O85" s="14"/>
      <c r="P85" s="14"/>
      <c r="Q85" s="14"/>
      <c r="R85" s="14"/>
      <c r="S85" s="14"/>
      <c r="T85" s="14"/>
      <c r="U85" s="14"/>
      <c r="V85" s="14"/>
      <c r="W85" s="14"/>
      <c r="X85" s="14"/>
      <c r="Y85" s="14"/>
    </row>
    <row r="86" spans="1:25" x14ac:dyDescent="0.25">
      <c r="A86" s="14"/>
      <c r="B86" s="14"/>
      <c r="C86" s="14"/>
      <c r="D86" s="42"/>
      <c r="E86" s="43"/>
      <c r="F86" s="44"/>
      <c r="G86" s="14"/>
      <c r="H86" s="14"/>
      <c r="I86" s="14"/>
      <c r="J86" s="14"/>
      <c r="K86" s="14"/>
      <c r="L86" s="14"/>
      <c r="M86" s="14"/>
      <c r="N86" s="14"/>
      <c r="O86" s="14"/>
      <c r="P86" s="14"/>
      <c r="Q86" s="14"/>
      <c r="R86" s="14"/>
      <c r="S86" s="14"/>
      <c r="T86" s="14"/>
      <c r="U86" s="14"/>
      <c r="V86" s="14"/>
      <c r="W86" s="14"/>
      <c r="X86" s="14"/>
      <c r="Y86" s="14"/>
    </row>
    <row r="87" spans="1:25" x14ac:dyDescent="0.25">
      <c r="A87" s="14"/>
      <c r="B87" s="14"/>
      <c r="C87" s="14"/>
      <c r="D87" s="42"/>
      <c r="E87" s="43"/>
      <c r="F87" s="44"/>
      <c r="G87" s="14"/>
      <c r="H87" s="14"/>
      <c r="I87" s="14"/>
      <c r="J87" s="14"/>
      <c r="K87" s="14"/>
      <c r="L87" s="14"/>
      <c r="M87" s="14"/>
      <c r="N87" s="14"/>
      <c r="O87" s="14"/>
      <c r="P87" s="14"/>
      <c r="Q87" s="14"/>
      <c r="R87" s="14"/>
      <c r="S87" s="14"/>
      <c r="T87" s="14"/>
      <c r="U87" s="14"/>
      <c r="V87" s="14"/>
      <c r="W87" s="14"/>
      <c r="X87" s="14"/>
      <c r="Y87" s="14"/>
    </row>
    <row r="88" spans="1:25" x14ac:dyDescent="0.25">
      <c r="A88" s="14"/>
      <c r="B88" s="14"/>
      <c r="C88" s="14"/>
      <c r="D88" s="42"/>
      <c r="E88" s="43"/>
      <c r="F88" s="44"/>
      <c r="G88" s="14"/>
      <c r="H88" s="14"/>
      <c r="I88" s="14"/>
      <c r="J88" s="14"/>
      <c r="K88" s="14"/>
      <c r="L88" s="14"/>
      <c r="M88" s="14"/>
      <c r="N88" s="14"/>
      <c r="O88" s="14"/>
      <c r="P88" s="14"/>
      <c r="Q88" s="14"/>
      <c r="R88" s="14"/>
      <c r="S88" s="14"/>
      <c r="T88" s="14"/>
      <c r="U88" s="14"/>
      <c r="V88" s="14"/>
      <c r="W88" s="14"/>
      <c r="X88" s="14"/>
      <c r="Y88" s="14"/>
    </row>
    <row r="89" spans="1:25" x14ac:dyDescent="0.25">
      <c r="A89" s="14"/>
      <c r="B89" s="14"/>
      <c r="C89" s="14"/>
      <c r="D89" s="42"/>
      <c r="E89" s="43"/>
      <c r="F89" s="44"/>
      <c r="G89" s="14"/>
      <c r="H89" s="14"/>
      <c r="I89" s="14"/>
      <c r="J89" s="14"/>
      <c r="K89" s="14"/>
      <c r="L89" s="14"/>
      <c r="M89" s="14"/>
      <c r="N89" s="14"/>
      <c r="O89" s="14"/>
      <c r="P89" s="14"/>
      <c r="Q89" s="14"/>
      <c r="R89" s="14"/>
      <c r="S89" s="14"/>
      <c r="T89" s="14"/>
      <c r="U89" s="14"/>
      <c r="V89" s="14"/>
      <c r="W89" s="14"/>
      <c r="X89" s="14"/>
      <c r="Y89" s="14"/>
    </row>
    <row r="90" spans="1:25" x14ac:dyDescent="0.25">
      <c r="A90" s="14"/>
      <c r="B90" s="14"/>
      <c r="C90" s="14"/>
      <c r="D90" s="42"/>
      <c r="E90" s="43"/>
      <c r="F90" s="44"/>
      <c r="G90" s="14"/>
      <c r="H90" s="14"/>
      <c r="I90" s="14"/>
      <c r="J90" s="14"/>
      <c r="K90" s="14"/>
      <c r="L90" s="14"/>
      <c r="M90" s="14"/>
      <c r="N90" s="14"/>
      <c r="O90" s="14"/>
      <c r="P90" s="14"/>
      <c r="Q90" s="14"/>
      <c r="R90" s="14"/>
      <c r="S90" s="14"/>
      <c r="T90" s="14"/>
      <c r="U90" s="14"/>
      <c r="V90" s="14"/>
      <c r="W90" s="14"/>
      <c r="X90" s="14"/>
      <c r="Y90" s="14"/>
    </row>
    <row r="91" spans="1:25" x14ac:dyDescent="0.25">
      <c r="A91" s="14"/>
      <c r="B91" s="14"/>
      <c r="C91" s="14"/>
      <c r="D91" s="42"/>
      <c r="E91" s="43"/>
      <c r="F91" s="44"/>
      <c r="G91" s="14"/>
      <c r="H91" s="14"/>
      <c r="I91" s="14"/>
      <c r="J91" s="14"/>
      <c r="K91" s="14"/>
      <c r="L91" s="14"/>
      <c r="M91" s="14"/>
      <c r="N91" s="14"/>
      <c r="O91" s="14"/>
      <c r="P91" s="14"/>
      <c r="Q91" s="14"/>
      <c r="R91" s="14"/>
      <c r="S91" s="14"/>
      <c r="T91" s="14"/>
      <c r="U91" s="14"/>
      <c r="V91" s="14"/>
      <c r="W91" s="14"/>
      <c r="X91" s="14"/>
      <c r="Y91" s="14"/>
    </row>
    <row r="92" spans="1:25" x14ac:dyDescent="0.25">
      <c r="A92" s="14"/>
      <c r="B92" s="14"/>
      <c r="C92" s="14"/>
      <c r="D92" s="42"/>
      <c r="E92" s="43"/>
      <c r="F92" s="44"/>
      <c r="G92" s="14"/>
      <c r="H92" s="14"/>
      <c r="I92" s="14"/>
      <c r="J92" s="14"/>
      <c r="K92" s="14"/>
      <c r="L92" s="14"/>
      <c r="M92" s="14"/>
      <c r="N92" s="14"/>
      <c r="O92" s="14"/>
      <c r="P92" s="14"/>
      <c r="Q92" s="14"/>
      <c r="R92" s="14"/>
      <c r="S92" s="14"/>
      <c r="T92" s="14"/>
      <c r="U92" s="14"/>
      <c r="V92" s="14"/>
      <c r="W92" s="14"/>
      <c r="X92" s="14"/>
      <c r="Y92" s="14"/>
    </row>
    <row r="93" spans="1:25" x14ac:dyDescent="0.25">
      <c r="A93" s="14"/>
      <c r="B93" s="14"/>
      <c r="C93" s="14"/>
      <c r="D93" s="42"/>
      <c r="E93" s="43"/>
      <c r="F93" s="44"/>
      <c r="G93" s="14"/>
      <c r="H93" s="14"/>
      <c r="I93" s="14"/>
      <c r="J93" s="14"/>
      <c r="K93" s="14"/>
      <c r="L93" s="14"/>
      <c r="M93" s="14"/>
      <c r="N93" s="14"/>
      <c r="O93" s="14"/>
      <c r="P93" s="14"/>
      <c r="Q93" s="14"/>
      <c r="R93" s="14"/>
      <c r="S93" s="14"/>
      <c r="T93" s="14"/>
      <c r="U93" s="14"/>
      <c r="V93" s="14"/>
      <c r="W93" s="14"/>
      <c r="X93" s="14"/>
      <c r="Y93" s="14"/>
    </row>
    <row r="94" spans="1:25" x14ac:dyDescent="0.25">
      <c r="A94" s="14"/>
      <c r="B94" s="14"/>
      <c r="C94" s="14"/>
      <c r="D94" s="42"/>
      <c r="E94" s="43"/>
      <c r="F94" s="44"/>
      <c r="G94" s="14"/>
      <c r="H94" s="14"/>
      <c r="I94" s="14"/>
      <c r="J94" s="14"/>
      <c r="K94" s="14"/>
      <c r="L94" s="14"/>
      <c r="M94" s="14"/>
      <c r="N94" s="14"/>
      <c r="O94" s="14"/>
      <c r="P94" s="14"/>
      <c r="Q94" s="14"/>
      <c r="R94" s="14"/>
      <c r="S94" s="14"/>
      <c r="T94" s="14"/>
      <c r="U94" s="14"/>
      <c r="V94" s="14"/>
      <c r="W94" s="14"/>
      <c r="X94" s="14"/>
      <c r="Y94" s="14"/>
    </row>
    <row r="95" spans="1:25" x14ac:dyDescent="0.25">
      <c r="A95" s="14"/>
      <c r="B95" s="14"/>
      <c r="C95" s="14"/>
      <c r="D95" s="42"/>
      <c r="E95" s="43"/>
      <c r="F95" s="44"/>
      <c r="G95" s="14"/>
      <c r="H95" s="14"/>
      <c r="I95" s="14"/>
      <c r="J95" s="14"/>
      <c r="K95" s="14"/>
      <c r="L95" s="14"/>
      <c r="M95" s="14"/>
      <c r="N95" s="14"/>
      <c r="O95" s="14"/>
      <c r="P95" s="14"/>
      <c r="Q95" s="14"/>
      <c r="R95" s="14"/>
      <c r="S95" s="14"/>
      <c r="T95" s="14"/>
      <c r="U95" s="14"/>
      <c r="V95" s="14"/>
      <c r="W95" s="14"/>
      <c r="X95" s="14"/>
      <c r="Y95" s="14"/>
    </row>
    <row r="96" spans="1:25" x14ac:dyDescent="0.25">
      <c r="A96" s="14"/>
      <c r="B96" s="14"/>
      <c r="C96" s="14"/>
      <c r="D96" s="42"/>
      <c r="E96" s="43"/>
      <c r="F96" s="44"/>
      <c r="G96" s="14"/>
      <c r="H96" s="14"/>
      <c r="I96" s="14"/>
      <c r="J96" s="14"/>
      <c r="K96" s="14"/>
      <c r="L96" s="14"/>
      <c r="M96" s="14"/>
      <c r="N96" s="14"/>
      <c r="O96" s="14"/>
      <c r="P96" s="14"/>
      <c r="Q96" s="14"/>
      <c r="R96" s="14"/>
      <c r="S96" s="14"/>
      <c r="T96" s="14"/>
      <c r="U96" s="14"/>
      <c r="V96" s="14"/>
      <c r="W96" s="14"/>
      <c r="X96" s="14"/>
      <c r="Y96" s="14"/>
    </row>
    <row r="97" spans="1:25" x14ac:dyDescent="0.25">
      <c r="A97" s="14"/>
      <c r="B97" s="14"/>
      <c r="C97" s="14"/>
      <c r="D97" s="42"/>
      <c r="E97" s="43"/>
      <c r="F97" s="44"/>
      <c r="G97" s="14"/>
      <c r="H97" s="14"/>
      <c r="I97" s="14"/>
      <c r="J97" s="14"/>
      <c r="K97" s="14"/>
      <c r="L97" s="14"/>
      <c r="M97" s="14"/>
      <c r="N97" s="14"/>
      <c r="O97" s="14"/>
      <c r="P97" s="14"/>
      <c r="Q97" s="14"/>
      <c r="R97" s="14"/>
      <c r="S97" s="14"/>
      <c r="T97" s="14"/>
      <c r="U97" s="14"/>
      <c r="V97" s="14"/>
      <c r="W97" s="14"/>
      <c r="X97" s="14"/>
      <c r="Y97" s="14"/>
    </row>
    <row r="98" spans="1:25" x14ac:dyDescent="0.25">
      <c r="A98" s="14"/>
      <c r="B98" s="14"/>
      <c r="C98" s="14"/>
      <c r="D98" s="42"/>
      <c r="E98" s="43"/>
      <c r="F98" s="44"/>
      <c r="G98" s="14"/>
      <c r="H98" s="14"/>
      <c r="I98" s="14"/>
      <c r="J98" s="14"/>
      <c r="K98" s="14"/>
      <c r="L98" s="14"/>
      <c r="M98" s="14"/>
      <c r="N98" s="14"/>
      <c r="O98" s="14"/>
      <c r="P98" s="14"/>
      <c r="Q98" s="14"/>
      <c r="R98" s="14"/>
      <c r="S98" s="14"/>
      <c r="T98" s="14"/>
      <c r="U98" s="14"/>
      <c r="V98" s="14"/>
      <c r="W98" s="14"/>
      <c r="X98" s="14"/>
      <c r="Y98" s="14"/>
    </row>
    <row r="99" spans="1:25" x14ac:dyDescent="0.25">
      <c r="A99" s="14"/>
      <c r="B99" s="14"/>
      <c r="C99" s="14"/>
      <c r="D99" s="42"/>
      <c r="E99" s="43"/>
      <c r="F99" s="44"/>
      <c r="G99" s="14"/>
      <c r="H99" s="14"/>
      <c r="I99" s="14"/>
      <c r="J99" s="14"/>
      <c r="K99" s="14"/>
      <c r="L99" s="14"/>
      <c r="M99" s="14"/>
      <c r="N99" s="14"/>
      <c r="O99" s="14"/>
      <c r="P99" s="14"/>
      <c r="Q99" s="14"/>
      <c r="R99" s="14"/>
      <c r="S99" s="14"/>
      <c r="T99" s="14"/>
      <c r="U99" s="14"/>
      <c r="V99" s="14"/>
      <c r="W99" s="14"/>
      <c r="X99" s="14"/>
      <c r="Y99" s="14"/>
    </row>
  </sheetData>
  <mergeCells count="1">
    <mergeCell ref="B1:F1"/>
  </mergeCells>
  <printOptions horizontalCentered="1"/>
  <pageMargins left="0.25" right="0.25" top="0.75" bottom="0.75" header="0.3" footer="0.3"/>
  <pageSetup scale="61" fitToHeight="0" orientation="landscape" r:id="rId1"/>
  <headerFooter>
    <oddFooter>&amp;C&amp;"Century Gothic,Regular"&amp;8Page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2F3CB-36D3-47E6-AE42-AEACB91F9C26}">
  <sheetPr codeName="Sheet3">
    <tabColor rgb="FFB2956D"/>
  </sheetPr>
  <dimension ref="A1:F100"/>
  <sheetViews>
    <sheetView zoomScale="130" zoomScaleNormal="130" workbookViewId="0">
      <pane ySplit="5" topLeftCell="A6" activePane="bottomLeft" state="frozen"/>
      <selection activeCell="B72" sqref="B72"/>
      <selection pane="bottomLeft" activeCell="A6" sqref="A6"/>
    </sheetView>
  </sheetViews>
  <sheetFormatPr defaultColWidth="12.44140625" defaultRowHeight="14.4" x14ac:dyDescent="0.3"/>
  <cols>
    <col min="1" max="1" width="9.109375" customWidth="1"/>
    <col min="2" max="2" width="56.6640625" customWidth="1"/>
    <col min="3" max="3" width="74.6640625" bestFit="1" customWidth="1"/>
    <col min="4" max="6" width="61.6640625" customWidth="1"/>
  </cols>
  <sheetData>
    <row r="1" spans="1:6" ht="20.399999999999999" customHeight="1" x14ac:dyDescent="0.3">
      <c r="A1" s="14"/>
      <c r="B1" s="583" t="s">
        <v>1031</v>
      </c>
      <c r="C1" s="584"/>
      <c r="D1" s="33"/>
      <c r="E1" s="33"/>
      <c r="F1" s="33"/>
    </row>
    <row r="2" spans="1:6" ht="5.0999999999999996" customHeight="1" x14ac:dyDescent="0.3">
      <c r="A2" s="14"/>
      <c r="B2" s="49"/>
      <c r="C2" s="49"/>
      <c r="D2" s="14"/>
      <c r="E2" s="14"/>
      <c r="F2" s="14"/>
    </row>
    <row r="3" spans="1:6" ht="8.1" customHeight="1" x14ac:dyDescent="0.3">
      <c r="A3" s="14"/>
      <c r="B3" s="94"/>
      <c r="C3" s="120"/>
      <c r="D3" s="14"/>
      <c r="E3" s="14"/>
      <c r="F3" s="14"/>
    </row>
    <row r="4" spans="1:6" ht="21" x14ac:dyDescent="0.35">
      <c r="A4" s="14"/>
      <c r="B4" s="121" t="s">
        <v>7</v>
      </c>
      <c r="C4" s="122"/>
      <c r="D4" s="207"/>
      <c r="E4" s="207"/>
      <c r="F4" s="207"/>
    </row>
    <row r="5" spans="1:6" ht="21" customHeight="1" thickBot="1" x14ac:dyDescent="0.4">
      <c r="A5" s="131"/>
      <c r="B5" s="100" t="s">
        <v>8</v>
      </c>
      <c r="C5" s="101" t="s">
        <v>9</v>
      </c>
      <c r="D5" s="207"/>
      <c r="E5" s="207"/>
      <c r="F5" s="207"/>
    </row>
    <row r="6" spans="1:6" s="194" customFormat="1" ht="18" customHeight="1" x14ac:dyDescent="0.3">
      <c r="A6" s="131"/>
      <c r="B6" s="102" t="s">
        <v>10</v>
      </c>
      <c r="C6" s="45" t="s">
        <v>780</v>
      </c>
      <c r="D6" s="208"/>
      <c r="E6" s="208"/>
      <c r="F6" s="208"/>
    </row>
    <row r="7" spans="1:6" s="194" customFormat="1" ht="18" customHeight="1" x14ac:dyDescent="0.3">
      <c r="A7" s="131"/>
      <c r="B7" s="102" t="s">
        <v>11</v>
      </c>
      <c r="C7" s="45" t="s">
        <v>781</v>
      </c>
      <c r="D7" s="208"/>
      <c r="E7" s="208"/>
      <c r="F7" s="208"/>
    </row>
    <row r="8" spans="1:6" s="194" customFormat="1" ht="21" x14ac:dyDescent="0.3">
      <c r="A8" s="131"/>
      <c r="B8" s="102" t="s">
        <v>1016</v>
      </c>
      <c r="C8" s="45" t="s">
        <v>998</v>
      </c>
      <c r="D8" s="208"/>
      <c r="E8" s="208"/>
      <c r="F8" s="208"/>
    </row>
    <row r="9" spans="1:6" s="194" customFormat="1" ht="18" customHeight="1" x14ac:dyDescent="0.3">
      <c r="A9" s="131"/>
      <c r="B9" s="102" t="s">
        <v>12</v>
      </c>
      <c r="C9" s="45" t="s">
        <v>782</v>
      </c>
      <c r="D9" s="208"/>
      <c r="E9" s="208"/>
      <c r="F9" s="208"/>
    </row>
    <row r="10" spans="1:6" s="194" customFormat="1" ht="18" customHeight="1" x14ac:dyDescent="0.3">
      <c r="A10" s="131"/>
      <c r="B10" s="102" t="s">
        <v>15</v>
      </c>
      <c r="C10" s="45" t="s">
        <v>15</v>
      </c>
      <c r="D10" s="208"/>
      <c r="E10" s="208"/>
      <c r="F10" s="208"/>
    </row>
    <row r="11" spans="1:6" s="194" customFormat="1" ht="21" x14ac:dyDescent="0.3">
      <c r="A11" s="131"/>
      <c r="B11" s="102" t="s">
        <v>997</v>
      </c>
      <c r="C11" s="45" t="s">
        <v>997</v>
      </c>
      <c r="D11" s="208"/>
      <c r="E11" s="208"/>
      <c r="F11" s="208"/>
    </row>
    <row r="12" spans="1:6" s="194" customFormat="1" ht="18" customHeight="1" x14ac:dyDescent="0.3">
      <c r="A12" s="131"/>
      <c r="B12" s="102" t="s">
        <v>786</v>
      </c>
      <c r="C12" s="45" t="s">
        <v>18</v>
      </c>
      <c r="D12" s="208"/>
      <c r="E12" s="208"/>
      <c r="F12" s="208"/>
    </row>
    <row r="13" spans="1:6" s="194" customFormat="1" ht="18" customHeight="1" x14ac:dyDescent="0.3">
      <c r="A13" s="131"/>
      <c r="B13" s="102" t="s">
        <v>20</v>
      </c>
      <c r="C13" s="45" t="s">
        <v>20</v>
      </c>
      <c r="D13" s="208"/>
      <c r="E13" s="208"/>
      <c r="F13" s="208"/>
    </row>
    <row r="14" spans="1:6" s="194" customFormat="1" ht="21" x14ac:dyDescent="0.3">
      <c r="A14" s="131"/>
      <c r="B14" s="102" t="s">
        <v>1018</v>
      </c>
      <c r="C14" s="45" t="s">
        <v>1003</v>
      </c>
      <c r="D14" s="208"/>
      <c r="E14" s="208"/>
      <c r="F14" s="208"/>
    </row>
    <row r="15" spans="1:6" s="194" customFormat="1" ht="21" x14ac:dyDescent="0.3">
      <c r="A15" s="131"/>
      <c r="B15" s="102" t="s">
        <v>1017</v>
      </c>
      <c r="C15" s="45" t="s">
        <v>1002</v>
      </c>
      <c r="D15" s="208"/>
      <c r="E15" s="208"/>
      <c r="F15" s="208"/>
    </row>
    <row r="16" spans="1:6" s="194" customFormat="1" ht="18" customHeight="1" x14ac:dyDescent="0.3">
      <c r="A16" s="131"/>
      <c r="B16" s="102" t="s">
        <v>14</v>
      </c>
      <c r="C16" s="45" t="s">
        <v>14</v>
      </c>
      <c r="D16" s="208"/>
      <c r="E16" s="208"/>
      <c r="F16" s="208"/>
    </row>
    <row r="17" spans="1:6" s="194" customFormat="1" ht="18" customHeight="1" x14ac:dyDescent="0.3">
      <c r="A17" s="131"/>
      <c r="B17" s="102" t="s">
        <v>16</v>
      </c>
      <c r="C17" s="45" t="s">
        <v>16</v>
      </c>
      <c r="D17" s="208"/>
      <c r="E17" s="208"/>
      <c r="F17" s="208"/>
    </row>
    <row r="18" spans="1:6" s="194" customFormat="1" ht="18" customHeight="1" x14ac:dyDescent="0.3">
      <c r="A18" s="131"/>
      <c r="B18" s="102" t="s">
        <v>17</v>
      </c>
      <c r="C18" s="45" t="s">
        <v>17</v>
      </c>
      <c r="D18" s="208"/>
      <c r="E18" s="208"/>
      <c r="F18" s="208"/>
    </row>
    <row r="19" spans="1:6" s="194" customFormat="1" ht="18" customHeight="1" x14ac:dyDescent="0.3">
      <c r="A19" s="131"/>
      <c r="B19" s="102" t="s">
        <v>19</v>
      </c>
      <c r="C19" s="45" t="s">
        <v>19</v>
      </c>
      <c r="D19" s="208"/>
      <c r="E19" s="208"/>
      <c r="F19" s="208"/>
    </row>
    <row r="20" spans="1:6" s="194" customFormat="1" ht="21" x14ac:dyDescent="0.3">
      <c r="A20" s="131"/>
      <c r="B20" s="102" t="s">
        <v>1022</v>
      </c>
      <c r="C20" s="45" t="s">
        <v>1006</v>
      </c>
      <c r="D20" s="208"/>
      <c r="E20" s="208"/>
      <c r="F20" s="208"/>
    </row>
    <row r="21" spans="1:6" s="194" customFormat="1" ht="21" x14ac:dyDescent="0.3">
      <c r="A21" s="131"/>
      <c r="B21" s="102" t="s">
        <v>1020</v>
      </c>
      <c r="C21" s="45" t="s">
        <v>1005</v>
      </c>
      <c r="D21" s="208"/>
      <c r="E21" s="208"/>
      <c r="F21" s="208"/>
    </row>
    <row r="22" spans="1:6" s="194" customFormat="1" ht="21" x14ac:dyDescent="0.3">
      <c r="A22" s="131"/>
      <c r="B22" s="102" t="s">
        <v>1019</v>
      </c>
      <c r="C22" s="45" t="s">
        <v>1004</v>
      </c>
      <c r="D22" s="208"/>
      <c r="E22" s="208"/>
      <c r="F22" s="208"/>
    </row>
    <row r="23" spans="1:6" s="194" customFormat="1" ht="21" x14ac:dyDescent="0.3">
      <c r="A23" s="131"/>
      <c r="B23" s="102" t="s">
        <v>769</v>
      </c>
      <c r="C23" s="45" t="s">
        <v>777</v>
      </c>
      <c r="D23" s="208"/>
      <c r="E23" s="208"/>
      <c r="F23" s="208"/>
    </row>
    <row r="24" spans="1:6" s="194" customFormat="1" ht="21" x14ac:dyDescent="0.3">
      <c r="A24" s="131"/>
      <c r="B24" s="102" t="s">
        <v>1028</v>
      </c>
      <c r="C24" s="45" t="s">
        <v>132</v>
      </c>
      <c r="D24" s="208"/>
      <c r="E24" s="208"/>
      <c r="F24" s="208"/>
    </row>
    <row r="25" spans="1:6" s="194" customFormat="1" ht="21" x14ac:dyDescent="0.3">
      <c r="A25" s="131"/>
      <c r="B25" s="102" t="s">
        <v>1023</v>
      </c>
      <c r="C25" s="45" t="s">
        <v>579</v>
      </c>
      <c r="D25" s="208"/>
      <c r="E25" s="208"/>
      <c r="F25" s="208"/>
    </row>
    <row r="26" spans="1:6" s="194" customFormat="1" ht="21" x14ac:dyDescent="0.3">
      <c r="A26" s="131"/>
      <c r="B26" s="102" t="s">
        <v>772</v>
      </c>
      <c r="C26" s="45" t="s">
        <v>778</v>
      </c>
      <c r="D26" s="208"/>
      <c r="E26" s="208"/>
      <c r="F26" s="208"/>
    </row>
    <row r="27" spans="1:6" s="194" customFormat="1" ht="21" x14ac:dyDescent="0.3">
      <c r="A27" s="131"/>
      <c r="B27" s="102" t="s">
        <v>773</v>
      </c>
      <c r="C27" s="45" t="s">
        <v>779</v>
      </c>
      <c r="D27" s="208"/>
      <c r="E27" s="208"/>
      <c r="F27" s="208"/>
    </row>
    <row r="28" spans="1:6" s="194" customFormat="1" ht="21" x14ac:dyDescent="0.3">
      <c r="A28" s="131"/>
      <c r="B28" s="102" t="s">
        <v>1021</v>
      </c>
      <c r="C28" s="45" t="s">
        <v>129</v>
      </c>
      <c r="D28" s="208"/>
      <c r="E28" s="208"/>
      <c r="F28" s="208"/>
    </row>
    <row r="29" spans="1:6" s="194" customFormat="1" ht="18" customHeight="1" x14ac:dyDescent="0.3">
      <c r="A29" s="517"/>
      <c r="B29" s="102" t="s">
        <v>673</v>
      </c>
      <c r="C29" s="45" t="s">
        <v>673</v>
      </c>
      <c r="D29" s="208"/>
      <c r="E29" s="208"/>
      <c r="F29" s="208"/>
    </row>
    <row r="30" spans="1:6" s="194" customFormat="1" ht="18" customHeight="1" x14ac:dyDescent="0.3">
      <c r="A30" s="517"/>
      <c r="B30" s="102" t="s">
        <v>21</v>
      </c>
      <c r="C30" s="45" t="s">
        <v>21</v>
      </c>
      <c r="D30" s="208"/>
      <c r="E30" s="208"/>
      <c r="F30" s="208"/>
    </row>
    <row r="31" spans="1:6" s="194" customFormat="1" ht="21" x14ac:dyDescent="0.3">
      <c r="A31" s="517"/>
      <c r="B31" s="102" t="s">
        <v>785</v>
      </c>
      <c r="C31" s="45" t="s">
        <v>1029</v>
      </c>
      <c r="D31" s="208"/>
      <c r="E31" s="208"/>
      <c r="F31" s="208"/>
    </row>
    <row r="32" spans="1:6" s="194" customFormat="1" ht="21" x14ac:dyDescent="0.3">
      <c r="A32" s="131"/>
      <c r="B32" s="102" t="s">
        <v>770</v>
      </c>
      <c r="C32" s="45" t="s">
        <v>166</v>
      </c>
      <c r="D32" s="208"/>
      <c r="E32" s="208"/>
      <c r="F32" s="208"/>
    </row>
    <row r="33" spans="1:6" s="194" customFormat="1" ht="21" x14ac:dyDescent="0.3">
      <c r="A33" s="131"/>
      <c r="B33" s="102" t="s">
        <v>1026</v>
      </c>
      <c r="C33" s="45" t="s">
        <v>1011</v>
      </c>
      <c r="D33" s="208"/>
      <c r="E33" s="208"/>
      <c r="F33" s="208"/>
    </row>
    <row r="34" spans="1:6" s="194" customFormat="1" ht="21" x14ac:dyDescent="0.3">
      <c r="A34" s="131"/>
      <c r="B34" s="102" t="s">
        <v>1013</v>
      </c>
      <c r="C34" s="45" t="s">
        <v>776</v>
      </c>
      <c r="D34" s="208"/>
      <c r="E34" s="208"/>
      <c r="F34" s="208"/>
    </row>
    <row r="35" spans="1:6" s="194" customFormat="1" ht="21" x14ac:dyDescent="0.3">
      <c r="A35" s="131"/>
      <c r="B35" s="102" t="s">
        <v>768</v>
      </c>
      <c r="C35" s="45" t="s">
        <v>775</v>
      </c>
      <c r="D35" s="208"/>
      <c r="E35" s="208"/>
      <c r="F35" s="208"/>
    </row>
    <row r="36" spans="1:6" s="194" customFormat="1" ht="21" x14ac:dyDescent="0.3">
      <c r="A36" s="131"/>
      <c r="B36" s="102" t="s">
        <v>1027</v>
      </c>
      <c r="C36" s="45" t="s">
        <v>1012</v>
      </c>
      <c r="D36" s="208"/>
      <c r="E36" s="208"/>
      <c r="F36" s="208"/>
    </row>
    <row r="37" spans="1:6" s="194" customFormat="1" ht="21" x14ac:dyDescent="0.3">
      <c r="A37" s="131"/>
      <c r="B37" s="102" t="s">
        <v>771</v>
      </c>
      <c r="C37" s="45" t="s">
        <v>178</v>
      </c>
      <c r="D37" s="208"/>
      <c r="E37" s="208"/>
      <c r="F37" s="208"/>
    </row>
    <row r="38" spans="1:6" s="194" customFormat="1" ht="18" customHeight="1" x14ac:dyDescent="0.3">
      <c r="A38" s="517"/>
      <c r="B38" s="102" t="s">
        <v>1113</v>
      </c>
      <c r="C38" s="45" t="s">
        <v>1113</v>
      </c>
      <c r="D38" s="208"/>
      <c r="E38" s="208"/>
      <c r="F38" s="208"/>
    </row>
    <row r="39" spans="1:6" s="194" customFormat="1" ht="18" customHeight="1" x14ac:dyDescent="0.3">
      <c r="A39" s="517"/>
      <c r="B39" s="102" t="s">
        <v>783</v>
      </c>
      <c r="C39" s="45" t="s">
        <v>783</v>
      </c>
      <c r="D39" s="208"/>
      <c r="E39" s="208"/>
      <c r="F39" s="208"/>
    </row>
    <row r="40" spans="1:6" s="194" customFormat="1" ht="18" customHeight="1" x14ac:dyDescent="0.3">
      <c r="A40" s="131"/>
      <c r="B40" s="102" t="s">
        <v>13</v>
      </c>
      <c r="C40" s="45" t="s">
        <v>784</v>
      </c>
      <c r="D40" s="208"/>
      <c r="E40" s="208"/>
      <c r="F40" s="208"/>
    </row>
    <row r="41" spans="1:6" s="194" customFormat="1" ht="21" x14ac:dyDescent="0.3">
      <c r="A41" s="131"/>
      <c r="B41" s="102" t="s">
        <v>1014</v>
      </c>
      <c r="C41" s="45" t="s">
        <v>1009</v>
      </c>
      <c r="D41" s="208"/>
      <c r="E41" s="208"/>
      <c r="F41" s="208"/>
    </row>
    <row r="42" spans="1:6" ht="18" customHeight="1" x14ac:dyDescent="0.3">
      <c r="A42" s="131"/>
      <c r="B42" s="102" t="s">
        <v>22</v>
      </c>
      <c r="C42" s="45" t="s">
        <v>23</v>
      </c>
      <c r="D42" s="208"/>
      <c r="E42" s="208"/>
      <c r="F42" s="208"/>
    </row>
    <row r="43" spans="1:6" s="194" customFormat="1" ht="21" x14ac:dyDescent="0.3">
      <c r="A43" s="131"/>
      <c r="B43" s="102" t="s">
        <v>1015</v>
      </c>
      <c r="C43" s="45" t="s">
        <v>1010</v>
      </c>
      <c r="D43" s="208"/>
      <c r="E43" s="208"/>
      <c r="F43" s="208"/>
    </row>
    <row r="44" spans="1:6" ht="21" x14ac:dyDescent="0.3">
      <c r="A44" s="131"/>
      <c r="B44" s="102" t="s">
        <v>24</v>
      </c>
      <c r="C44" s="45" t="s">
        <v>24</v>
      </c>
      <c r="D44" s="208"/>
      <c r="E44" s="208"/>
      <c r="F44" s="208"/>
    </row>
    <row r="45" spans="1:6" s="194" customFormat="1" ht="21" x14ac:dyDescent="0.3">
      <c r="A45" s="131"/>
      <c r="B45" s="102" t="s">
        <v>1025</v>
      </c>
      <c r="C45" s="45" t="s">
        <v>1008</v>
      </c>
      <c r="D45" s="208"/>
      <c r="E45" s="208"/>
      <c r="F45" s="208"/>
    </row>
    <row r="46" spans="1:6" s="194" customFormat="1" ht="21" x14ac:dyDescent="0.3">
      <c r="A46" s="131"/>
      <c r="B46" s="102" t="s">
        <v>1024</v>
      </c>
      <c r="C46" s="45" t="s">
        <v>1007</v>
      </c>
      <c r="D46" s="208"/>
      <c r="E46" s="208"/>
      <c r="F46" s="208"/>
    </row>
    <row r="47" spans="1:6" ht="21" x14ac:dyDescent="0.3">
      <c r="A47" s="131"/>
      <c r="B47" s="102" t="s">
        <v>774</v>
      </c>
      <c r="C47" s="45" t="s">
        <v>695</v>
      </c>
      <c r="D47" s="208"/>
      <c r="E47" s="208"/>
      <c r="F47" s="208"/>
    </row>
    <row r="48" spans="1:6" s="194" customFormat="1" ht="21" x14ac:dyDescent="0.3">
      <c r="A48" s="131"/>
      <c r="B48" s="102" t="s">
        <v>915</v>
      </c>
      <c r="C48" s="45" t="s">
        <v>915</v>
      </c>
      <c r="D48" s="208"/>
      <c r="E48" s="208"/>
      <c r="F48" s="208"/>
    </row>
    <row r="49" spans="1:6" s="194" customFormat="1" ht="21" x14ac:dyDescent="0.35">
      <c r="A49" s="14"/>
      <c r="B49" s="481"/>
      <c r="C49" s="481"/>
      <c r="D49" s="207"/>
      <c r="E49" s="207"/>
      <c r="F49" s="207"/>
    </row>
    <row r="50" spans="1:6" ht="21" x14ac:dyDescent="0.35">
      <c r="A50" s="14"/>
      <c r="B50" s="207"/>
      <c r="C50" s="207"/>
      <c r="D50" s="207"/>
      <c r="E50" s="207"/>
      <c r="F50" s="207"/>
    </row>
    <row r="51" spans="1:6" ht="21" x14ac:dyDescent="0.35">
      <c r="A51" s="14"/>
      <c r="B51" s="207"/>
      <c r="C51" s="207"/>
      <c r="D51" s="207"/>
      <c r="E51" s="207"/>
      <c r="F51" s="207"/>
    </row>
    <row r="52" spans="1:6" ht="21" x14ac:dyDescent="0.35">
      <c r="A52" s="14"/>
      <c r="B52" s="207"/>
      <c r="C52" s="207"/>
      <c r="D52" s="207"/>
      <c r="E52" s="207"/>
      <c r="F52" s="207"/>
    </row>
    <row r="53" spans="1:6" ht="21" x14ac:dyDescent="0.35">
      <c r="A53" s="14"/>
      <c r="B53" s="207"/>
      <c r="C53" s="207"/>
      <c r="D53" s="207"/>
      <c r="E53" s="207"/>
      <c r="F53" s="207"/>
    </row>
    <row r="54" spans="1:6" ht="21" x14ac:dyDescent="0.35">
      <c r="A54" s="14"/>
      <c r="B54" s="207"/>
      <c r="C54" s="207"/>
      <c r="D54" s="207"/>
      <c r="E54" s="207"/>
      <c r="F54" s="207"/>
    </row>
    <row r="55" spans="1:6" ht="21" x14ac:dyDescent="0.35">
      <c r="A55" s="14"/>
      <c r="B55" s="207"/>
      <c r="C55" s="207"/>
      <c r="D55" s="207"/>
      <c r="E55" s="207"/>
      <c r="F55" s="207"/>
    </row>
    <row r="56" spans="1:6" ht="21" x14ac:dyDescent="0.35">
      <c r="A56" s="14"/>
      <c r="B56" s="207"/>
      <c r="C56" s="207"/>
      <c r="D56" s="207"/>
      <c r="E56" s="207"/>
      <c r="F56" s="207"/>
    </row>
    <row r="57" spans="1:6" ht="21" x14ac:dyDescent="0.35">
      <c r="A57" s="14"/>
      <c r="B57" s="207"/>
      <c r="C57" s="207"/>
      <c r="D57" s="207"/>
      <c r="E57" s="207"/>
      <c r="F57" s="207"/>
    </row>
    <row r="58" spans="1:6" ht="21" x14ac:dyDescent="0.35">
      <c r="A58" s="14"/>
      <c r="B58" s="207"/>
      <c r="C58" s="207"/>
      <c r="D58" s="207"/>
      <c r="E58" s="207"/>
      <c r="F58" s="207"/>
    </row>
    <row r="59" spans="1:6" ht="21" x14ac:dyDescent="0.35">
      <c r="A59" s="14"/>
      <c r="B59" s="207"/>
      <c r="C59" s="207"/>
      <c r="D59" s="207"/>
      <c r="E59" s="207"/>
      <c r="F59" s="207"/>
    </row>
    <row r="60" spans="1:6" ht="21" x14ac:dyDescent="0.35">
      <c r="A60" s="14"/>
      <c r="B60" s="207"/>
      <c r="C60" s="207"/>
      <c r="D60" s="207"/>
      <c r="E60" s="207"/>
      <c r="F60" s="207"/>
    </row>
    <row r="61" spans="1:6" ht="21" x14ac:dyDescent="0.35">
      <c r="A61" s="14"/>
      <c r="B61" s="207"/>
      <c r="C61" s="207"/>
      <c r="D61" s="207"/>
      <c r="E61" s="207"/>
      <c r="F61" s="207"/>
    </row>
    <row r="62" spans="1:6" ht="21" x14ac:dyDescent="0.35">
      <c r="A62" s="14"/>
      <c r="B62" s="207"/>
      <c r="C62" s="207"/>
      <c r="D62" s="207"/>
      <c r="E62" s="207"/>
      <c r="F62" s="207"/>
    </row>
    <row r="63" spans="1:6" ht="21" x14ac:dyDescent="0.35">
      <c r="A63" s="14"/>
      <c r="B63" s="207"/>
      <c r="C63" s="207"/>
      <c r="D63" s="207"/>
      <c r="E63" s="207"/>
      <c r="F63" s="207"/>
    </row>
    <row r="64" spans="1:6" ht="21" x14ac:dyDescent="0.35">
      <c r="A64" s="14"/>
      <c r="B64" s="207"/>
      <c r="C64" s="207"/>
      <c r="D64" s="207"/>
      <c r="E64" s="207"/>
      <c r="F64" s="207"/>
    </row>
    <row r="65" spans="1:6" ht="21" x14ac:dyDescent="0.35">
      <c r="A65" s="14"/>
      <c r="B65" s="207"/>
      <c r="C65" s="207"/>
      <c r="D65" s="207"/>
      <c r="E65" s="207"/>
      <c r="F65" s="207"/>
    </row>
    <row r="66" spans="1:6" ht="21" x14ac:dyDescent="0.35">
      <c r="A66" s="14"/>
      <c r="B66" s="207"/>
      <c r="C66" s="207"/>
      <c r="D66" s="207"/>
      <c r="E66" s="207"/>
      <c r="F66" s="207"/>
    </row>
    <row r="67" spans="1:6" ht="21" x14ac:dyDescent="0.35">
      <c r="A67" s="14"/>
      <c r="B67" s="207"/>
      <c r="C67" s="207"/>
      <c r="D67" s="207"/>
      <c r="E67" s="207"/>
      <c r="F67" s="207"/>
    </row>
    <row r="68" spans="1:6" ht="21" x14ac:dyDescent="0.35">
      <c r="A68" s="14"/>
      <c r="B68" s="207"/>
      <c r="C68" s="207"/>
      <c r="D68" s="207"/>
      <c r="E68" s="207"/>
      <c r="F68" s="207"/>
    </row>
    <row r="69" spans="1:6" ht="21" x14ac:dyDescent="0.35">
      <c r="A69" s="14"/>
      <c r="B69" s="207"/>
      <c r="C69" s="207"/>
      <c r="D69" s="207"/>
      <c r="E69" s="207"/>
      <c r="F69" s="207"/>
    </row>
    <row r="70" spans="1:6" ht="21" x14ac:dyDescent="0.35">
      <c r="A70" s="14"/>
      <c r="B70" s="207"/>
      <c r="C70" s="207"/>
      <c r="D70" s="207"/>
      <c r="E70" s="207"/>
      <c r="F70" s="207"/>
    </row>
    <row r="71" spans="1:6" ht="21" x14ac:dyDescent="0.35">
      <c r="A71" s="14"/>
      <c r="B71" s="207"/>
      <c r="C71" s="207"/>
      <c r="D71" s="207"/>
      <c r="E71" s="207"/>
      <c r="F71" s="207"/>
    </row>
    <row r="72" spans="1:6" ht="21" x14ac:dyDescent="0.35">
      <c r="A72" s="14"/>
      <c r="B72" s="207"/>
      <c r="C72" s="207"/>
      <c r="D72" s="207"/>
      <c r="E72" s="207"/>
      <c r="F72" s="207"/>
    </row>
    <row r="73" spans="1:6" ht="21" x14ac:dyDescent="0.35">
      <c r="A73" s="14"/>
      <c r="B73" s="207"/>
      <c r="C73" s="207"/>
      <c r="D73" s="207"/>
      <c r="E73" s="207"/>
      <c r="F73" s="207"/>
    </row>
    <row r="74" spans="1:6" ht="21" x14ac:dyDescent="0.35">
      <c r="A74" s="14"/>
      <c r="B74" s="207"/>
      <c r="C74" s="207"/>
      <c r="D74" s="207"/>
      <c r="E74" s="207"/>
      <c r="F74" s="207"/>
    </row>
    <row r="75" spans="1:6" ht="21" x14ac:dyDescent="0.35">
      <c r="A75" s="14"/>
      <c r="B75" s="207"/>
      <c r="C75" s="207"/>
      <c r="D75" s="207"/>
      <c r="E75" s="207"/>
      <c r="F75" s="207"/>
    </row>
    <row r="76" spans="1:6" ht="21" x14ac:dyDescent="0.35">
      <c r="A76" s="14"/>
      <c r="B76" s="207"/>
      <c r="C76" s="207"/>
      <c r="D76" s="207"/>
      <c r="E76" s="207"/>
      <c r="F76" s="207"/>
    </row>
    <row r="77" spans="1:6" ht="21" x14ac:dyDescent="0.35">
      <c r="A77" s="14"/>
      <c r="B77" s="207"/>
      <c r="C77" s="207"/>
      <c r="D77" s="207"/>
      <c r="E77" s="207"/>
      <c r="F77" s="207"/>
    </row>
    <row r="78" spans="1:6" ht="21" x14ac:dyDescent="0.35">
      <c r="A78" s="14"/>
      <c r="B78" s="207"/>
      <c r="C78" s="207"/>
      <c r="D78" s="207"/>
      <c r="E78" s="207"/>
      <c r="F78" s="207"/>
    </row>
    <row r="79" spans="1:6" ht="21" x14ac:dyDescent="0.35">
      <c r="A79" s="14"/>
      <c r="B79" s="207"/>
      <c r="C79" s="207"/>
      <c r="D79" s="207"/>
      <c r="E79" s="207"/>
      <c r="F79" s="207"/>
    </row>
    <row r="80" spans="1:6" ht="21" x14ac:dyDescent="0.35">
      <c r="A80" s="14"/>
      <c r="B80" s="207"/>
      <c r="C80" s="207"/>
      <c r="D80" s="207"/>
      <c r="E80" s="207"/>
      <c r="F80" s="207"/>
    </row>
    <row r="81" spans="1:6" ht="21" x14ac:dyDescent="0.35">
      <c r="A81" s="14"/>
      <c r="B81" s="207"/>
      <c r="C81" s="207"/>
      <c r="D81" s="207"/>
      <c r="E81" s="207"/>
      <c r="F81" s="207"/>
    </row>
    <row r="82" spans="1:6" ht="21" x14ac:dyDescent="0.35">
      <c r="A82" s="14"/>
      <c r="B82" s="207"/>
      <c r="C82" s="207"/>
      <c r="D82" s="207"/>
      <c r="E82" s="207"/>
      <c r="F82" s="207"/>
    </row>
    <row r="83" spans="1:6" ht="21" x14ac:dyDescent="0.35">
      <c r="A83" s="14"/>
      <c r="B83" s="207"/>
      <c r="C83" s="207"/>
      <c r="D83" s="207"/>
      <c r="E83" s="207"/>
      <c r="F83" s="207"/>
    </row>
    <row r="84" spans="1:6" ht="21" x14ac:dyDescent="0.35">
      <c r="A84" s="14"/>
      <c r="B84" s="207"/>
      <c r="C84" s="207"/>
      <c r="D84" s="207"/>
      <c r="E84" s="207"/>
      <c r="F84" s="207"/>
    </row>
    <row r="85" spans="1:6" ht="21" x14ac:dyDescent="0.35">
      <c r="A85" s="14"/>
      <c r="B85" s="207"/>
      <c r="C85" s="207"/>
      <c r="D85" s="207"/>
      <c r="E85" s="207"/>
      <c r="F85" s="207"/>
    </row>
    <row r="86" spans="1:6" ht="21" x14ac:dyDescent="0.35">
      <c r="A86" s="14"/>
      <c r="B86" s="207"/>
      <c r="C86" s="207"/>
      <c r="D86" s="207"/>
      <c r="E86" s="207"/>
      <c r="F86" s="207"/>
    </row>
    <row r="87" spans="1:6" ht="21" x14ac:dyDescent="0.35">
      <c r="A87" s="14"/>
      <c r="B87" s="207"/>
      <c r="C87" s="207"/>
      <c r="D87" s="207"/>
      <c r="E87" s="207"/>
      <c r="F87" s="207"/>
    </row>
    <row r="88" spans="1:6" ht="21" x14ac:dyDescent="0.35">
      <c r="A88" s="14"/>
      <c r="B88" s="207"/>
      <c r="C88" s="207"/>
      <c r="D88" s="207"/>
      <c r="E88" s="207"/>
      <c r="F88" s="207"/>
    </row>
    <row r="89" spans="1:6" ht="21" x14ac:dyDescent="0.35">
      <c r="A89" s="14"/>
      <c r="B89" s="207"/>
      <c r="C89" s="207"/>
      <c r="D89" s="207"/>
      <c r="E89" s="207"/>
      <c r="F89" s="207"/>
    </row>
    <row r="90" spans="1:6" ht="21" x14ac:dyDescent="0.35">
      <c r="A90" s="14"/>
      <c r="B90" s="207"/>
      <c r="C90" s="207"/>
      <c r="D90" s="207"/>
      <c r="E90" s="207"/>
      <c r="F90" s="207"/>
    </row>
    <row r="91" spans="1:6" ht="21" x14ac:dyDescent="0.35">
      <c r="A91" s="14"/>
      <c r="B91" s="207"/>
      <c r="C91" s="207"/>
      <c r="D91" s="207"/>
      <c r="E91" s="207"/>
      <c r="F91" s="207"/>
    </row>
    <row r="92" spans="1:6" ht="21" x14ac:dyDescent="0.35">
      <c r="A92" s="14"/>
      <c r="B92" s="207"/>
      <c r="C92" s="207"/>
      <c r="D92" s="207"/>
      <c r="E92" s="207"/>
      <c r="F92" s="207"/>
    </row>
    <row r="93" spans="1:6" ht="21" x14ac:dyDescent="0.35">
      <c r="A93" s="14"/>
      <c r="B93" s="207"/>
      <c r="C93" s="207"/>
      <c r="D93" s="207"/>
      <c r="E93" s="207"/>
      <c r="F93" s="207"/>
    </row>
    <row r="94" spans="1:6" ht="21" x14ac:dyDescent="0.35">
      <c r="A94" s="14"/>
      <c r="B94" s="207"/>
      <c r="C94" s="207"/>
      <c r="D94" s="207"/>
      <c r="E94" s="207"/>
      <c r="F94" s="207"/>
    </row>
    <row r="95" spans="1:6" ht="21" x14ac:dyDescent="0.35">
      <c r="A95" s="14"/>
      <c r="B95" s="207"/>
      <c r="C95" s="207"/>
      <c r="D95" s="207"/>
      <c r="E95" s="207"/>
      <c r="F95" s="207"/>
    </row>
    <row r="96" spans="1:6" ht="21" x14ac:dyDescent="0.35">
      <c r="A96" s="14"/>
      <c r="B96" s="207"/>
      <c r="C96" s="207"/>
      <c r="D96" s="207"/>
      <c r="E96" s="207"/>
      <c r="F96" s="207"/>
    </row>
    <row r="97" spans="1:6" ht="21" x14ac:dyDescent="0.35">
      <c r="A97" s="14"/>
      <c r="B97" s="207"/>
      <c r="C97" s="207"/>
      <c r="D97" s="207"/>
      <c r="E97" s="207"/>
      <c r="F97" s="207"/>
    </row>
    <row r="98" spans="1:6" ht="21" x14ac:dyDescent="0.35">
      <c r="A98" s="14"/>
      <c r="B98" s="207"/>
      <c r="C98" s="207"/>
      <c r="D98" s="207"/>
      <c r="E98" s="207"/>
      <c r="F98" s="207"/>
    </row>
    <row r="99" spans="1:6" ht="21" x14ac:dyDescent="0.35">
      <c r="A99" s="14"/>
      <c r="B99" s="207"/>
      <c r="C99" s="207"/>
      <c r="D99" s="207"/>
      <c r="E99" s="207"/>
      <c r="F99" s="207"/>
    </row>
    <row r="100" spans="1:6" ht="21" x14ac:dyDescent="0.35">
      <c r="A100" s="14"/>
      <c r="B100" s="207"/>
      <c r="C100" s="207"/>
      <c r="D100" s="207"/>
      <c r="E100" s="207"/>
      <c r="F100" s="207"/>
    </row>
  </sheetData>
  <mergeCells count="1">
    <mergeCell ref="B1:C1"/>
  </mergeCells>
  <hyperlinks>
    <hyperlink ref="C16" r:id="rId1" xr:uid="{1AEB26D9-7C22-4D35-B99D-66CED1FC7114}"/>
    <hyperlink ref="C10" r:id="rId2" xr:uid="{FFE0698E-B832-4FAB-828D-43059AB4710A}"/>
    <hyperlink ref="C17" r:id="rId3" xr:uid="{FDBFD178-E3F5-4B17-BF34-6FB45E157780}"/>
    <hyperlink ref="C18" r:id="rId4" xr:uid="{D1CB0ED5-0F94-466D-8B16-6E8CEF67E151}"/>
    <hyperlink ref="C12" r:id="rId5" xr:uid="{57FB4CB2-6C24-4CEF-A2D0-1A2C6A954054}"/>
    <hyperlink ref="C19" r:id="rId6" xr:uid="{71FA62F3-6090-41E4-ABC0-E0F669528385}"/>
    <hyperlink ref="C13" r:id="rId7" xr:uid="{2ED32756-FAB3-42CA-B893-DA32E42FAFC4}"/>
    <hyperlink ref="C42" r:id="rId8" xr:uid="{2BE5C118-9E5E-486A-A41A-638F20F2D779}"/>
    <hyperlink ref="C44" r:id="rId9" xr:uid="{96B83C7A-24E7-468E-B3A6-BB696E4BB687}"/>
    <hyperlink ref="C7" r:id="rId10" xr:uid="{C34906E6-F2C5-4C34-8141-9963AA64AFEA}"/>
    <hyperlink ref="C47" r:id="rId11" xr:uid="{999B23A1-3F10-46E2-A80D-52C6BF4AF901}"/>
    <hyperlink ref="C27" r:id="rId12" xr:uid="{A453570B-1371-4581-85A0-A2BFD3B3094D}"/>
    <hyperlink ref="C26" r:id="rId13" location="indigenous" xr:uid="{3A1BCF36-5882-49F3-8661-2A5DF0BA7C8E}"/>
    <hyperlink ref="C29" r:id="rId14" xr:uid="{A9AE5817-77E9-48FF-8239-DC87C78E4845}"/>
    <hyperlink ref="C38" r:id="rId15" xr:uid="{B535AB77-30A9-445C-B4C3-67112616045F}"/>
    <hyperlink ref="C40" r:id="rId16" xr:uid="{C8764D9F-EC8C-4088-9C0F-ECB34C63327C}"/>
    <hyperlink ref="C37" r:id="rId17" xr:uid="{426979F2-DD56-4EB1-BE90-0E731BE9EBF5}"/>
    <hyperlink ref="C32" r:id="rId18" location="comm" xr:uid="{13E3EC2A-2C03-4628-893D-D6F3D14057AF}"/>
    <hyperlink ref="C23" r:id="rId19" xr:uid="{8C0DD2E9-0E28-4D6B-9657-1956101256AC}"/>
    <hyperlink ref="C34" r:id="rId20" xr:uid="{9A04E969-D950-497C-8487-2BB9F7948A18}"/>
    <hyperlink ref="C35" r:id="rId21" xr:uid="{04FA0B6C-5333-4FE5-88F3-AB82D5798E2F}"/>
    <hyperlink ref="C9" r:id="rId22" xr:uid="{9C50FB4E-5BAF-4C42-8EBA-DEFD6CEAB2A6}"/>
    <hyperlink ref="C6" r:id="rId23" xr:uid="{710AC91C-4DB8-4D62-939C-4037222CB219}"/>
    <hyperlink ref="C30" r:id="rId24" xr:uid="{17BE7449-949D-4FFA-8865-00CB0021823B}"/>
    <hyperlink ref="C31" r:id="rId25" xr:uid="{9ED68890-0D65-46F6-8BD9-04997DAD6E4E}"/>
    <hyperlink ref="C8" r:id="rId26" xr:uid="{5FDAC2F3-B946-4E4A-A740-2FAF6BE52AB2}"/>
    <hyperlink ref="C15" r:id="rId27" xr:uid="{217BAFB5-5C36-4D7C-88B4-DCD47BA0FEC2}"/>
    <hyperlink ref="C14" r:id="rId28" xr:uid="{F90D80B1-9A94-429A-AD68-BDE10A2653AC}"/>
    <hyperlink ref="C22" r:id="rId29" location="economic" xr:uid="{F7FCAB00-7683-4AFA-9047-7DD3964F15C4}"/>
    <hyperlink ref="C48" r:id="rId30" xr:uid="{48D419EA-5D4E-461C-902D-0C00BB386A1A}"/>
    <hyperlink ref="C11" r:id="rId31" xr:uid="{A492B09B-E395-4561-97E4-B55576BD7B7D}"/>
    <hyperlink ref="C21" r:id="rId32" location="members" xr:uid="{783BAB8B-2695-4DB2-9137-9A496D77F586}"/>
    <hyperlink ref="C28" r:id="rId33" location="human" xr:uid="{338CF694-46D2-4690-9C24-EA03DA529DEE}"/>
    <hyperlink ref="C20" r:id="rId34" location="stakeholder" xr:uid="{E08D7FEF-4334-4CA8-B934-FB881F512B65}"/>
    <hyperlink ref="C25" r:id="rId35" xr:uid="{08B0F046-7AD9-444B-A0EB-662FEA4DEEC2}"/>
    <hyperlink ref="C46" r:id="rId36" xr:uid="{681BBAB9-6B9B-48CB-9AAB-DEF30E56E12F}"/>
    <hyperlink ref="C45" r:id="rId37" location="Biodiversity" xr:uid="{7C0109F6-8A22-452D-B183-FDD04F6C39E0}"/>
    <hyperlink ref="C41" r:id="rId38" location="tailings" xr:uid="{1A83819B-D17D-4FCD-8EAF-C071E7C1D22C}"/>
    <hyperlink ref="C43" r:id="rId39" xr:uid="{06E079CC-7CE5-44B4-BC78-5EB37FCD119E}"/>
    <hyperlink ref="C33" r:id="rId40" xr:uid="{FF20ABDD-4E35-49CF-88F3-3D8CEDF6EB86}"/>
    <hyperlink ref="C36" r:id="rId41" xr:uid="{D17343E1-CB86-41A5-8953-AC13BA013D4E}"/>
    <hyperlink ref="C24" r:id="rId42" location="hs" xr:uid="{324B4E17-26B9-49AA-A625-43E15AB2E1EA}"/>
    <hyperlink ref="C39" r:id="rId43" xr:uid="{41C969E5-0D82-4B77-B8A2-8DEFB21B5E1F}"/>
  </hyperlinks>
  <printOptions horizontalCentered="1"/>
  <pageMargins left="0.25" right="0.25" top="0.75" bottom="0.75" header="0.3" footer="0.3"/>
  <pageSetup orientation="landscape" r:id="rId44"/>
  <headerFooter>
    <oddFooter>&amp;C&amp;"Century Gothic,Regular"&amp;9Page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0521-7E32-411F-99B9-2B928E5FE5F1}">
  <sheetPr>
    <tabColor rgb="FF037784"/>
    <pageSetUpPr fitToPage="1"/>
  </sheetPr>
  <dimension ref="A1:M190"/>
  <sheetViews>
    <sheetView zoomScale="130" zoomScaleNormal="130" zoomScaleSheetLayoutView="160" workbookViewId="0">
      <pane xSplit="1" ySplit="5" topLeftCell="B6" activePane="bottomRight" state="frozen"/>
      <selection activeCell="B72" sqref="B72"/>
      <selection pane="topRight" activeCell="B72" sqref="B72"/>
      <selection pane="bottomLeft" activeCell="B72" sqref="B72"/>
      <selection pane="bottomRight" activeCell="B6" sqref="B6"/>
    </sheetView>
  </sheetViews>
  <sheetFormatPr defaultColWidth="8.88671875" defaultRowHeight="14.4" x14ac:dyDescent="0.3"/>
  <cols>
    <col min="1" max="1" width="8.88671875" style="54"/>
    <col min="2" max="2" width="45.6640625" style="54" customWidth="1"/>
    <col min="3" max="7" width="13.6640625" style="24" customWidth="1"/>
    <col min="8" max="8" width="45.109375" style="194" customWidth="1"/>
    <col min="9" max="16384" width="8.88671875" style="194"/>
  </cols>
  <sheetData>
    <row r="1" spans="1:13" s="54" customFormat="1" ht="20.399999999999999" customHeight="1" x14ac:dyDescent="0.25">
      <c r="A1" s="14"/>
      <c r="B1" s="50" t="s">
        <v>25</v>
      </c>
      <c r="C1" s="75"/>
      <c r="D1" s="75"/>
      <c r="E1" s="75"/>
      <c r="F1" s="75"/>
      <c r="G1" s="76"/>
      <c r="H1" s="14"/>
      <c r="I1" s="14"/>
      <c r="J1" s="14"/>
      <c r="K1" s="14"/>
      <c r="L1" s="14"/>
      <c r="M1" s="14"/>
    </row>
    <row r="2" spans="1:13" s="54" customFormat="1" ht="10.8" x14ac:dyDescent="0.25">
      <c r="A2" s="14"/>
      <c r="B2" s="447" t="s">
        <v>26</v>
      </c>
      <c r="C2" s="448"/>
      <c r="D2" s="448"/>
      <c r="E2" s="448"/>
      <c r="F2" s="448"/>
      <c r="G2" s="449"/>
      <c r="H2" s="14"/>
      <c r="I2" s="14"/>
      <c r="J2" s="14"/>
      <c r="K2" s="14"/>
      <c r="L2" s="14"/>
      <c r="M2" s="14"/>
    </row>
    <row r="3" spans="1:13" s="54" customFormat="1" ht="10.8" x14ac:dyDescent="0.25">
      <c r="A3" s="14"/>
      <c r="B3" s="52"/>
      <c r="C3" s="55">
        <v>2016</v>
      </c>
      <c r="D3" s="55">
        <v>2017</v>
      </c>
      <c r="E3" s="55">
        <v>2018</v>
      </c>
      <c r="F3" s="55">
        <v>2019</v>
      </c>
      <c r="G3" s="10">
        <v>2020</v>
      </c>
      <c r="H3" s="14"/>
      <c r="I3" s="14"/>
      <c r="J3" s="14"/>
      <c r="K3" s="14"/>
      <c r="L3" s="14"/>
      <c r="M3" s="14"/>
    </row>
    <row r="4" spans="1:13" s="54" customFormat="1" ht="8.1" hidden="1" customHeight="1" x14ac:dyDescent="0.25">
      <c r="A4" s="14"/>
      <c r="B4" s="57"/>
      <c r="C4" s="72"/>
      <c r="D4" s="72"/>
      <c r="E4" s="72"/>
      <c r="F4" s="72"/>
      <c r="G4" s="72"/>
      <c r="H4" s="14"/>
      <c r="I4" s="14"/>
      <c r="J4" s="14"/>
      <c r="K4" s="14"/>
      <c r="L4" s="14"/>
      <c r="M4" s="14"/>
    </row>
    <row r="5" spans="1:13" s="56" customFormat="1" ht="15.75" customHeight="1" x14ac:dyDescent="0.25">
      <c r="A5" s="131"/>
      <c r="B5" s="4" t="s">
        <v>1068</v>
      </c>
      <c r="C5" s="73"/>
      <c r="D5" s="73"/>
      <c r="E5" s="73"/>
      <c r="F5" s="73"/>
      <c r="G5" s="74"/>
      <c r="H5" s="131"/>
      <c r="I5" s="131"/>
      <c r="J5" s="131"/>
      <c r="K5" s="131"/>
      <c r="L5" s="131"/>
      <c r="M5" s="131"/>
    </row>
    <row r="6" spans="1:13" s="56" customFormat="1" ht="12" x14ac:dyDescent="0.25">
      <c r="A6" s="131"/>
      <c r="B6" s="8" t="s">
        <v>27</v>
      </c>
      <c r="C6" s="510"/>
      <c r="D6" s="510"/>
      <c r="E6" s="510"/>
      <c r="F6" s="510"/>
      <c r="G6" s="511"/>
      <c r="H6" s="131"/>
      <c r="I6" s="131"/>
      <c r="J6" s="131"/>
      <c r="K6" s="131"/>
      <c r="L6" s="131"/>
      <c r="M6" s="131"/>
    </row>
    <row r="7" spans="1:13" s="56" customFormat="1" ht="12.6" x14ac:dyDescent="0.25">
      <c r="A7" s="131"/>
      <c r="B7" s="60" t="s">
        <v>1112</v>
      </c>
      <c r="C7" s="289"/>
      <c r="D7" s="289"/>
      <c r="E7" s="289"/>
      <c r="F7" s="289"/>
      <c r="G7" s="290"/>
      <c r="H7" s="131"/>
      <c r="I7" s="131"/>
      <c r="J7" s="131"/>
      <c r="K7" s="131"/>
      <c r="L7" s="131"/>
      <c r="M7" s="131"/>
    </row>
    <row r="8" spans="1:13" s="56" customFormat="1" ht="10.8" x14ac:dyDescent="0.25">
      <c r="A8" s="131"/>
      <c r="B8" s="61" t="s">
        <v>28</v>
      </c>
      <c r="C8" s="291">
        <v>131101.45584196094</v>
      </c>
      <c r="D8" s="291">
        <v>131304.71211147393</v>
      </c>
      <c r="E8" s="291">
        <v>148112.33419329853</v>
      </c>
      <c r="F8" s="291">
        <v>160559.35935181737</v>
      </c>
      <c r="G8" s="242">
        <v>162715.27718697401</v>
      </c>
      <c r="H8" s="131"/>
      <c r="I8" s="131"/>
      <c r="J8" s="131"/>
      <c r="K8" s="131"/>
      <c r="L8" s="131"/>
      <c r="M8" s="131"/>
    </row>
    <row r="9" spans="1:13" s="56" customFormat="1" ht="10.8" x14ac:dyDescent="0.25">
      <c r="A9" s="131"/>
      <c r="B9" s="61" t="s">
        <v>29</v>
      </c>
      <c r="C9" s="291">
        <v>465540.32782949082</v>
      </c>
      <c r="D9" s="291">
        <v>492084.7737090576</v>
      </c>
      <c r="E9" s="291">
        <v>578103.42689092038</v>
      </c>
      <c r="F9" s="291">
        <v>638972.16179296304</v>
      </c>
      <c r="G9" s="242">
        <v>564127.33893672901</v>
      </c>
      <c r="H9" s="131"/>
      <c r="I9" s="131"/>
      <c r="J9" s="131"/>
      <c r="K9" s="131"/>
      <c r="L9" s="131"/>
      <c r="M9" s="131"/>
    </row>
    <row r="10" spans="1:13" s="56" customFormat="1" ht="10.8" x14ac:dyDescent="0.25">
      <c r="A10" s="131"/>
      <c r="B10" s="61" t="s">
        <v>1149</v>
      </c>
      <c r="C10" s="291">
        <v>173879.3886740052</v>
      </c>
      <c r="D10" s="291">
        <v>159014.22621474866</v>
      </c>
      <c r="E10" s="291">
        <v>167046.8930915099</v>
      </c>
      <c r="F10" s="291">
        <v>148576.01007478239</v>
      </c>
      <c r="G10" s="242">
        <v>53110.825370080682</v>
      </c>
      <c r="H10" s="131"/>
      <c r="I10" s="131"/>
      <c r="J10" s="131"/>
      <c r="K10" s="131"/>
      <c r="L10" s="131"/>
      <c r="M10" s="131"/>
    </row>
    <row r="11" spans="1:13" s="56" customFormat="1" ht="10.8" x14ac:dyDescent="0.25">
      <c r="A11" s="131"/>
      <c r="B11" s="61" t="s">
        <v>30</v>
      </c>
      <c r="C11" s="291">
        <v>41365.860437646203</v>
      </c>
      <c r="D11" s="291">
        <v>37165.349319662404</v>
      </c>
      <c r="E11" s="291">
        <v>41949.709691534801</v>
      </c>
      <c r="F11" s="291">
        <v>51414.355510893802</v>
      </c>
      <c r="G11" s="242">
        <v>34558.290107248053</v>
      </c>
      <c r="H11" s="131"/>
      <c r="I11" s="131"/>
      <c r="J11" s="131"/>
      <c r="K11" s="131"/>
      <c r="L11" s="131"/>
      <c r="M11" s="131"/>
    </row>
    <row r="12" spans="1:13" s="56" customFormat="1" ht="10.8" x14ac:dyDescent="0.25">
      <c r="A12" s="131"/>
      <c r="B12" s="61" t="s">
        <v>31</v>
      </c>
      <c r="C12" s="291">
        <v>107513.22852607961</v>
      </c>
      <c r="D12" s="291">
        <v>90178.4302505019</v>
      </c>
      <c r="E12" s="291">
        <v>133702.95403146301</v>
      </c>
      <c r="F12" s="291">
        <v>141452.3374177888</v>
      </c>
      <c r="G12" s="242">
        <v>80540</v>
      </c>
      <c r="H12" s="131"/>
      <c r="I12" s="131"/>
      <c r="J12" s="131"/>
      <c r="K12" s="131"/>
      <c r="L12" s="131"/>
      <c r="M12" s="131"/>
    </row>
    <row r="13" spans="1:13" s="56" customFormat="1" ht="10.8" x14ac:dyDescent="0.25">
      <c r="A13" s="131"/>
      <c r="B13" s="61" t="s">
        <v>32</v>
      </c>
      <c r="C13" s="291">
        <v>18824.708121899501</v>
      </c>
      <c r="D13" s="291">
        <v>17670.497736838002</v>
      </c>
      <c r="E13" s="291">
        <v>18860.2571949015</v>
      </c>
      <c r="F13" s="291">
        <v>19965.718109417601</v>
      </c>
      <c r="G13" s="242">
        <v>17232</v>
      </c>
      <c r="H13" s="131"/>
      <c r="I13" s="131"/>
      <c r="J13" s="131"/>
      <c r="K13" s="131"/>
      <c r="L13" s="131"/>
      <c r="M13" s="131"/>
    </row>
    <row r="14" spans="1:13" s="56" customFormat="1" ht="10.8" x14ac:dyDescent="0.25">
      <c r="A14" s="131"/>
      <c r="B14" s="61" t="s">
        <v>33</v>
      </c>
      <c r="C14" s="291">
        <v>521925.49855069024</v>
      </c>
      <c r="D14" s="291">
        <v>533444.17802100349</v>
      </c>
      <c r="E14" s="291">
        <v>615255.74087460153</v>
      </c>
      <c r="F14" s="291">
        <v>677159.49762990302</v>
      </c>
      <c r="G14" s="242">
        <v>627797.12491947494</v>
      </c>
      <c r="H14" s="131"/>
      <c r="I14" s="131"/>
      <c r="J14" s="131"/>
      <c r="K14" s="131"/>
      <c r="L14" s="131"/>
      <c r="M14" s="131"/>
    </row>
    <row r="15" spans="1:13" s="56" customFormat="1" ht="10.8" x14ac:dyDescent="0.25">
      <c r="A15" s="131"/>
      <c r="B15" s="349" t="s">
        <v>1114</v>
      </c>
      <c r="C15" s="291">
        <v>168274.646217367</v>
      </c>
      <c r="D15" s="291">
        <v>145393.85038890626</v>
      </c>
      <c r="E15" s="291">
        <v>177236.37753587426</v>
      </c>
      <c r="F15" s="291">
        <v>217855.42187862651</v>
      </c>
      <c r="G15" s="242">
        <v>225196.54154938331</v>
      </c>
      <c r="H15" s="125"/>
      <c r="I15" s="131"/>
      <c r="J15" s="131"/>
      <c r="K15" s="131"/>
      <c r="L15" s="131"/>
      <c r="M15" s="131"/>
    </row>
    <row r="16" spans="1:13" s="56" customFormat="1" ht="10.8" x14ac:dyDescent="0.25">
      <c r="A16" s="131"/>
      <c r="B16" s="349" t="s">
        <v>35</v>
      </c>
      <c r="C16" s="291">
        <v>107318.45496734904</v>
      </c>
      <c r="D16" s="291">
        <v>123530.25839690815</v>
      </c>
      <c r="E16" s="291">
        <v>133626.83822473773</v>
      </c>
      <c r="F16" s="291">
        <v>151817.50695489277</v>
      </c>
      <c r="G16" s="242">
        <v>119190.24176727961</v>
      </c>
      <c r="H16" s="131"/>
      <c r="I16" s="131"/>
      <c r="J16" s="131"/>
      <c r="K16" s="131"/>
      <c r="L16" s="131"/>
      <c r="M16" s="131"/>
    </row>
    <row r="17" spans="1:13" s="56" customFormat="1" ht="10.8" x14ac:dyDescent="0.25">
      <c r="A17" s="131"/>
      <c r="B17" s="349" t="s">
        <v>36</v>
      </c>
      <c r="C17" s="292">
        <v>36564.815588950558</v>
      </c>
      <c r="D17" s="292">
        <v>33621.022621100645</v>
      </c>
      <c r="E17" s="292">
        <v>35825.672465501826</v>
      </c>
      <c r="F17" s="292">
        <v>37226.993976821708</v>
      </c>
      <c r="G17" s="293">
        <v>41910.10734752455</v>
      </c>
      <c r="H17" s="131"/>
      <c r="I17" s="131"/>
      <c r="J17" s="131"/>
      <c r="K17" s="131"/>
      <c r="L17" s="131"/>
      <c r="M17" s="131"/>
    </row>
    <row r="18" spans="1:13" s="56" customFormat="1" ht="10.8" x14ac:dyDescent="0.25">
      <c r="A18" s="131"/>
      <c r="B18" s="92" t="s">
        <v>37</v>
      </c>
      <c r="C18" s="294">
        <f>SUM(C8:C17)</f>
        <v>1772308.3847554391</v>
      </c>
      <c r="D18" s="294">
        <f>SUM(D8:D17)</f>
        <v>1763407.2987702009</v>
      </c>
      <c r="E18" s="294">
        <f>SUM(E8:E17)</f>
        <v>2049720.2041943434</v>
      </c>
      <c r="F18" s="294">
        <f>SUM(F8:F17)</f>
        <v>2244999.3626979073</v>
      </c>
      <c r="G18" s="295">
        <f>SUM(G8:G17)</f>
        <v>1926377.7471846938</v>
      </c>
      <c r="H18" s="300"/>
      <c r="I18" s="131"/>
      <c r="J18" s="131"/>
      <c r="K18" s="131"/>
      <c r="L18" s="131"/>
      <c r="M18" s="131"/>
    </row>
    <row r="19" spans="1:13" s="56" customFormat="1" ht="5.0999999999999996" customHeight="1" x14ac:dyDescent="0.25">
      <c r="A19" s="131"/>
      <c r="B19" s="519"/>
      <c r="C19" s="296"/>
      <c r="D19" s="296"/>
      <c r="E19" s="296"/>
      <c r="F19" s="296"/>
      <c r="G19" s="297"/>
      <c r="H19" s="131"/>
      <c r="I19" s="131"/>
      <c r="J19" s="131"/>
      <c r="K19" s="131"/>
      <c r="L19" s="131"/>
      <c r="M19" s="131"/>
    </row>
    <row r="20" spans="1:13" s="56" customFormat="1" ht="12.6" x14ac:dyDescent="0.25">
      <c r="A20" s="131"/>
      <c r="B20" s="362" t="s">
        <v>1122</v>
      </c>
      <c r="C20" s="289"/>
      <c r="D20" s="289"/>
      <c r="E20" s="289"/>
      <c r="F20" s="289"/>
      <c r="G20" s="290"/>
      <c r="H20" s="131"/>
      <c r="I20" s="131"/>
      <c r="J20" s="131"/>
      <c r="K20" s="131"/>
      <c r="L20" s="131"/>
      <c r="M20" s="131"/>
    </row>
    <row r="21" spans="1:13" s="56" customFormat="1" ht="10.8" x14ac:dyDescent="0.25">
      <c r="A21" s="131"/>
      <c r="B21" s="349" t="s">
        <v>38</v>
      </c>
      <c r="C21" s="291">
        <v>56040.474405219909</v>
      </c>
      <c r="D21" s="291">
        <v>55128.724369579802</v>
      </c>
      <c r="E21" s="291">
        <v>54007.82318040164</v>
      </c>
      <c r="F21" s="291">
        <v>55253.548208032058</v>
      </c>
      <c r="G21" s="242">
        <v>55745.024051548819</v>
      </c>
      <c r="H21" s="578"/>
      <c r="I21" s="131"/>
      <c r="J21" s="131"/>
      <c r="K21" s="131"/>
      <c r="L21" s="131"/>
      <c r="M21" s="131"/>
    </row>
    <row r="22" spans="1:13" s="56" customFormat="1" ht="10.8" x14ac:dyDescent="0.25">
      <c r="A22" s="131"/>
      <c r="B22" s="349" t="s">
        <v>39</v>
      </c>
      <c r="C22" s="291">
        <v>1057.9090450670001</v>
      </c>
      <c r="D22" s="291">
        <v>922.4221656279999</v>
      </c>
      <c r="E22" s="291">
        <v>1115.7629692119999</v>
      </c>
      <c r="F22" s="291">
        <v>916.12987498699999</v>
      </c>
      <c r="G22" s="242" t="s">
        <v>40</v>
      </c>
      <c r="H22" s="131"/>
      <c r="I22" s="131"/>
      <c r="J22" s="131"/>
      <c r="K22" s="131"/>
      <c r="L22" s="131"/>
      <c r="M22" s="131"/>
    </row>
    <row r="23" spans="1:13" s="56" customFormat="1" ht="10.8" x14ac:dyDescent="0.25">
      <c r="A23" s="131"/>
      <c r="B23" s="349" t="s">
        <v>41</v>
      </c>
      <c r="C23" s="291">
        <v>17035.7950400628</v>
      </c>
      <c r="D23" s="291">
        <v>17344.109865149199</v>
      </c>
      <c r="E23" s="291">
        <v>14110.682272415201</v>
      </c>
      <c r="F23" s="291">
        <v>16708.941673609952</v>
      </c>
      <c r="G23" s="242">
        <v>17106.688314085011</v>
      </c>
      <c r="H23" s="131"/>
      <c r="I23" s="131"/>
      <c r="J23" s="131"/>
      <c r="K23" s="131"/>
      <c r="L23" s="131"/>
      <c r="M23" s="131"/>
    </row>
    <row r="24" spans="1:13" s="56" customFormat="1" ht="10.8" x14ac:dyDescent="0.25">
      <c r="A24" s="131"/>
      <c r="B24" s="349" t="s">
        <v>42</v>
      </c>
      <c r="C24" s="291">
        <v>5194.9360873382093</v>
      </c>
      <c r="D24" s="291">
        <v>5286.9533185723003</v>
      </c>
      <c r="E24" s="291">
        <v>4692.6057041829599</v>
      </c>
      <c r="F24" s="291">
        <v>4277.1053652877899</v>
      </c>
      <c r="G24" s="242">
        <v>3184.1571908596898</v>
      </c>
      <c r="H24" s="578"/>
      <c r="I24" s="131"/>
      <c r="J24" s="131"/>
      <c r="K24" s="131"/>
      <c r="L24" s="131"/>
      <c r="M24" s="131"/>
    </row>
    <row r="25" spans="1:13" s="56" customFormat="1" ht="10.8" x14ac:dyDescent="0.25">
      <c r="A25" s="131"/>
      <c r="B25" s="349" t="s">
        <v>43</v>
      </c>
      <c r="C25" s="291">
        <v>86767.720580585243</v>
      </c>
      <c r="D25" s="291">
        <v>83695.480008982995</v>
      </c>
      <c r="E25" s="291">
        <v>99751.901175865394</v>
      </c>
      <c r="F25" s="291">
        <v>93839.696296247479</v>
      </c>
      <c r="G25" s="242">
        <v>98602.189321915808</v>
      </c>
      <c r="H25" s="131"/>
      <c r="I25" s="131"/>
      <c r="J25" s="131"/>
      <c r="K25" s="131"/>
      <c r="L25" s="131"/>
      <c r="M25" s="131"/>
    </row>
    <row r="26" spans="1:13" s="56" customFormat="1" ht="10.8" x14ac:dyDescent="0.25">
      <c r="A26" s="131"/>
      <c r="B26" s="349" t="s">
        <v>44</v>
      </c>
      <c r="C26" s="291">
        <v>18145.137124165998</v>
      </c>
      <c r="D26" s="291">
        <v>18511.277480744</v>
      </c>
      <c r="E26" s="291">
        <v>18463.445573285</v>
      </c>
      <c r="F26" s="291">
        <v>17735.438632742003</v>
      </c>
      <c r="G26" s="242" t="s">
        <v>40</v>
      </c>
      <c r="H26" s="578"/>
      <c r="I26" s="131"/>
      <c r="J26" s="131"/>
      <c r="K26" s="131"/>
      <c r="L26" s="131"/>
      <c r="M26" s="131"/>
    </row>
    <row r="27" spans="1:13" s="56" customFormat="1" ht="10.8" x14ac:dyDescent="0.25">
      <c r="A27" s="131"/>
      <c r="B27" s="349" t="s">
        <v>45</v>
      </c>
      <c r="C27" s="291">
        <v>5928.291981652601</v>
      </c>
      <c r="D27" s="291">
        <v>7194.2120760688003</v>
      </c>
      <c r="E27" s="291">
        <v>6925.2077124736006</v>
      </c>
      <c r="F27" s="291">
        <v>8404.1893784479998</v>
      </c>
      <c r="G27" s="242">
        <v>8238.1797351087989</v>
      </c>
      <c r="H27" s="578"/>
      <c r="I27" s="131"/>
      <c r="J27" s="131"/>
      <c r="K27" s="131"/>
      <c r="L27" s="131"/>
      <c r="M27" s="131"/>
    </row>
    <row r="28" spans="1:13" s="56" customFormat="1" ht="10.8" x14ac:dyDescent="0.25">
      <c r="A28" s="131"/>
      <c r="B28" s="349" t="s">
        <v>46</v>
      </c>
      <c r="C28" s="291">
        <v>86.414435782506004</v>
      </c>
      <c r="D28" s="291">
        <v>136.09635026186402</v>
      </c>
      <c r="E28" s="291">
        <v>113.40247693079999</v>
      </c>
      <c r="F28" s="291">
        <v>119.2918284224</v>
      </c>
      <c r="G28" s="242">
        <v>88.282037161599987</v>
      </c>
      <c r="H28" s="578"/>
      <c r="I28" s="131"/>
      <c r="J28" s="131"/>
      <c r="K28" s="131"/>
      <c r="L28" s="131"/>
      <c r="M28" s="131"/>
    </row>
    <row r="29" spans="1:13" s="56" customFormat="1" ht="10.8" x14ac:dyDescent="0.25">
      <c r="A29" s="131"/>
      <c r="B29" s="349" t="s">
        <v>47</v>
      </c>
      <c r="C29" s="292">
        <v>55584.910750167997</v>
      </c>
      <c r="D29" s="292">
        <v>56170.077660597402</v>
      </c>
      <c r="E29" s="292">
        <v>60472.645237665798</v>
      </c>
      <c r="F29" s="292">
        <v>71105.397605391394</v>
      </c>
      <c r="G29" s="293">
        <v>85612.885793596899</v>
      </c>
      <c r="H29" s="131"/>
      <c r="I29" s="131"/>
      <c r="J29" s="131"/>
      <c r="K29" s="131"/>
      <c r="L29" s="131"/>
      <c r="M29" s="131"/>
    </row>
    <row r="30" spans="1:13" s="56" customFormat="1" ht="10.8" x14ac:dyDescent="0.25">
      <c r="A30" s="131"/>
      <c r="B30" s="92" t="s">
        <v>766</v>
      </c>
      <c r="C30" s="294">
        <f>SUM(C21:C29)</f>
        <v>245841.58945004229</v>
      </c>
      <c r="D30" s="294">
        <f>SUM(D21:D29)</f>
        <v>244389.35329558435</v>
      </c>
      <c r="E30" s="294">
        <f>SUM(E21:E29)</f>
        <v>259653.47630243236</v>
      </c>
      <c r="F30" s="294">
        <f>SUM(F21:F29)</f>
        <v>268359.73886316805</v>
      </c>
      <c r="G30" s="295">
        <f>SUM(G21:G29)</f>
        <v>268577.40644427662</v>
      </c>
      <c r="H30" s="300"/>
      <c r="I30" s="131"/>
      <c r="J30" s="131"/>
      <c r="K30" s="131"/>
      <c r="L30" s="131"/>
      <c r="M30" s="131"/>
    </row>
    <row r="31" spans="1:13" s="56" customFormat="1" ht="5.0999999999999996" customHeight="1" x14ac:dyDescent="0.25">
      <c r="A31" s="131"/>
      <c r="B31" s="520"/>
      <c r="C31" s="298"/>
      <c r="D31" s="298"/>
      <c r="E31" s="298"/>
      <c r="F31" s="298"/>
      <c r="G31" s="299"/>
      <c r="H31" s="131"/>
      <c r="I31" s="131"/>
      <c r="J31" s="131"/>
      <c r="K31" s="131"/>
      <c r="L31" s="131"/>
      <c r="M31" s="131"/>
    </row>
    <row r="32" spans="1:13" s="56" customFormat="1" ht="12.6" x14ac:dyDescent="0.25">
      <c r="A32" s="131"/>
      <c r="B32" s="92" t="s">
        <v>1123</v>
      </c>
      <c r="C32" s="294">
        <v>2775114</v>
      </c>
      <c r="D32" s="294">
        <v>2257149.1929172734</v>
      </c>
      <c r="E32" s="294">
        <v>2651587.2895859582</v>
      </c>
      <c r="F32" s="294">
        <v>2212265.3100425256</v>
      </c>
      <c r="G32" s="295">
        <v>2034938.7278633281</v>
      </c>
      <c r="H32" s="125"/>
      <c r="I32" s="131"/>
      <c r="J32" s="131"/>
      <c r="K32" s="131"/>
      <c r="L32" s="131"/>
      <c r="M32" s="131"/>
    </row>
    <row r="33" spans="1:13" s="56" customFormat="1" ht="5.0999999999999996" customHeight="1" x14ac:dyDescent="0.25">
      <c r="A33" s="131"/>
      <c r="B33" s="520"/>
      <c r="C33" s="296"/>
      <c r="D33" s="296"/>
      <c r="E33" s="296"/>
      <c r="F33" s="296"/>
      <c r="G33" s="297"/>
      <c r="H33" s="131"/>
      <c r="I33" s="131"/>
      <c r="J33" s="131"/>
      <c r="K33" s="131"/>
      <c r="L33" s="131"/>
      <c r="M33" s="131"/>
    </row>
    <row r="34" spans="1:13" s="56" customFormat="1" ht="10.8" x14ac:dyDescent="0.25">
      <c r="A34" s="131"/>
      <c r="B34" s="521" t="s">
        <v>724</v>
      </c>
      <c r="C34" s="294">
        <f>C18+C30+C32</f>
        <v>4793263.9742054809</v>
      </c>
      <c r="D34" s="294">
        <f>D18+D30+D32</f>
        <v>4264945.844983059</v>
      </c>
      <c r="E34" s="294">
        <f>E18+E30+E32</f>
        <v>4960960.9700827338</v>
      </c>
      <c r="F34" s="294">
        <f>F18+F30+F32</f>
        <v>4725624.4116036007</v>
      </c>
      <c r="G34" s="295">
        <f>G18+G30+G32</f>
        <v>4229893.8814922981</v>
      </c>
      <c r="H34" s="300"/>
      <c r="I34" s="131"/>
      <c r="J34" s="131"/>
      <c r="K34" s="131"/>
      <c r="L34" s="131"/>
      <c r="M34" s="131"/>
    </row>
    <row r="35" spans="1:13" s="56" customFormat="1" ht="10.8" x14ac:dyDescent="0.25">
      <c r="A35" s="131"/>
      <c r="B35" s="366"/>
      <c r="C35" s="292"/>
      <c r="D35" s="292"/>
      <c r="E35" s="292"/>
      <c r="F35" s="292"/>
      <c r="G35" s="293"/>
      <c r="H35" s="131"/>
      <c r="I35" s="131"/>
      <c r="J35" s="131"/>
      <c r="K35" s="131"/>
      <c r="L35" s="131"/>
      <c r="M35" s="131"/>
    </row>
    <row r="36" spans="1:13" s="56" customFormat="1" ht="12" x14ac:dyDescent="0.25">
      <c r="A36" s="131"/>
      <c r="B36" s="359" t="s">
        <v>1124</v>
      </c>
      <c r="C36" s="512"/>
      <c r="D36" s="512"/>
      <c r="E36" s="512"/>
      <c r="F36" s="512"/>
      <c r="G36" s="513"/>
      <c r="H36" s="131"/>
      <c r="I36" s="131"/>
      <c r="J36" s="131"/>
      <c r="K36" s="131"/>
      <c r="L36" s="131"/>
      <c r="M36" s="131"/>
    </row>
    <row r="37" spans="1:13" s="56" customFormat="1" ht="12.6" x14ac:dyDescent="0.25">
      <c r="A37" s="131"/>
      <c r="B37" s="362" t="s">
        <v>1125</v>
      </c>
      <c r="C37" s="289"/>
      <c r="D37" s="289"/>
      <c r="E37" s="289"/>
      <c r="F37" s="289"/>
      <c r="G37" s="290"/>
      <c r="H37" s="131"/>
      <c r="I37" s="131"/>
      <c r="J37" s="131"/>
      <c r="K37" s="131"/>
      <c r="L37" s="131"/>
      <c r="M37" s="131"/>
    </row>
    <row r="38" spans="1:13" s="56" customFormat="1" ht="10.8" x14ac:dyDescent="0.25">
      <c r="A38" s="131"/>
      <c r="B38" s="349" t="s">
        <v>28</v>
      </c>
      <c r="C38" s="291">
        <v>237601.85893557101</v>
      </c>
      <c r="D38" s="291">
        <v>238380.232147826</v>
      </c>
      <c r="E38" s="291">
        <v>254016</v>
      </c>
      <c r="F38" s="291">
        <v>231111.44</v>
      </c>
      <c r="G38" s="242">
        <v>239608</v>
      </c>
      <c r="H38" s="131"/>
      <c r="I38" s="131"/>
      <c r="J38" s="131"/>
      <c r="K38" s="131"/>
      <c r="L38" s="131"/>
      <c r="M38" s="131"/>
    </row>
    <row r="39" spans="1:13" s="56" customFormat="1" ht="10.8" x14ac:dyDescent="0.25">
      <c r="A39" s="131"/>
      <c r="B39" s="349" t="s">
        <v>29</v>
      </c>
      <c r="C39" s="291">
        <v>728463.97253630403</v>
      </c>
      <c r="D39" s="291">
        <v>605993.03202899999</v>
      </c>
      <c r="E39" s="291">
        <v>264777.61154999997</v>
      </c>
      <c r="F39" s="291">
        <v>275538.58151159697</v>
      </c>
      <c r="G39" s="242">
        <v>231339</v>
      </c>
      <c r="H39" s="131"/>
      <c r="I39" s="131"/>
      <c r="J39" s="131"/>
      <c r="K39" s="131"/>
      <c r="L39" s="131"/>
      <c r="M39" s="131"/>
    </row>
    <row r="40" spans="1:13" s="56" customFormat="1" ht="10.8" x14ac:dyDescent="0.25">
      <c r="A40" s="131"/>
      <c r="B40" s="61" t="s">
        <v>1149</v>
      </c>
      <c r="C40" s="291">
        <v>415231</v>
      </c>
      <c r="D40" s="291">
        <v>364726</v>
      </c>
      <c r="E40" s="291">
        <v>228615.0398</v>
      </c>
      <c r="F40" s="291">
        <v>226323.06590422301</v>
      </c>
      <c r="G40" s="242">
        <v>100720</v>
      </c>
      <c r="H40" s="131"/>
      <c r="I40" s="131"/>
      <c r="J40" s="131"/>
      <c r="K40" s="131"/>
      <c r="L40" s="131"/>
      <c r="M40" s="131"/>
    </row>
    <row r="41" spans="1:13" s="56" customFormat="1" ht="10.8" x14ac:dyDescent="0.25">
      <c r="A41" s="131"/>
      <c r="B41" s="349" t="s">
        <v>30</v>
      </c>
      <c r="C41" s="291">
        <v>87236</v>
      </c>
      <c r="D41" s="291">
        <v>107602.500990701</v>
      </c>
      <c r="E41" s="291">
        <v>98908.591320000007</v>
      </c>
      <c r="F41" s="291">
        <v>96278.136569999959</v>
      </c>
      <c r="G41" s="242">
        <v>66230.518384800002</v>
      </c>
      <c r="H41" s="131"/>
      <c r="I41" s="131"/>
      <c r="J41" s="131"/>
      <c r="K41" s="131"/>
      <c r="L41" s="131"/>
      <c r="M41" s="131"/>
    </row>
    <row r="42" spans="1:13" s="56" customFormat="1" ht="10.8" x14ac:dyDescent="0.25">
      <c r="A42" s="131"/>
      <c r="B42" s="349" t="s">
        <v>31</v>
      </c>
      <c r="C42" s="291">
        <v>463155.80300000001</v>
      </c>
      <c r="D42" s="291">
        <v>406976.77</v>
      </c>
      <c r="E42" s="291">
        <v>259702.86618700001</v>
      </c>
      <c r="F42" s="291">
        <v>238719.93599999999</v>
      </c>
      <c r="G42" s="242">
        <v>224033.16</v>
      </c>
      <c r="H42" s="131"/>
      <c r="I42" s="131"/>
      <c r="J42" s="131"/>
      <c r="K42" s="131"/>
      <c r="L42" s="131"/>
      <c r="M42" s="131"/>
    </row>
    <row r="43" spans="1:13" s="56" customFormat="1" ht="10.8" x14ac:dyDescent="0.25">
      <c r="A43" s="131"/>
      <c r="B43" s="349" t="s">
        <v>32</v>
      </c>
      <c r="C43" s="291">
        <v>113942</v>
      </c>
      <c r="D43" s="291">
        <v>115481.87876090901</v>
      </c>
      <c r="E43" s="291">
        <v>105672.1102</v>
      </c>
      <c r="F43" s="291">
        <v>110116.49750639996</v>
      </c>
      <c r="G43" s="242">
        <v>103584.4053552</v>
      </c>
      <c r="H43" s="131"/>
      <c r="I43" s="131"/>
      <c r="J43" s="131"/>
      <c r="K43" s="131"/>
      <c r="L43" s="131"/>
      <c r="M43" s="131"/>
    </row>
    <row r="44" spans="1:13" s="56" customFormat="1" ht="10.8" x14ac:dyDescent="0.25">
      <c r="A44" s="131"/>
      <c r="B44" s="349" t="s">
        <v>33</v>
      </c>
      <c r="C44" s="291">
        <v>1228179</v>
      </c>
      <c r="D44" s="291">
        <v>1023518.08862453</v>
      </c>
      <c r="E44" s="291">
        <v>985532.53269999998</v>
      </c>
      <c r="F44" s="291">
        <v>970178.06382443057</v>
      </c>
      <c r="G44" s="242">
        <v>949081</v>
      </c>
      <c r="H44" s="131"/>
      <c r="I44" s="131"/>
      <c r="J44" s="131"/>
      <c r="K44" s="131"/>
      <c r="L44" s="131"/>
      <c r="M44" s="131"/>
    </row>
    <row r="45" spans="1:13" s="56" customFormat="1" ht="10.8" x14ac:dyDescent="0.25">
      <c r="A45" s="131"/>
      <c r="B45" s="349" t="s">
        <v>1114</v>
      </c>
      <c r="C45" s="291">
        <v>161246</v>
      </c>
      <c r="D45" s="291">
        <v>99909.569275286398</v>
      </c>
      <c r="E45" s="291">
        <v>88718.253559999997</v>
      </c>
      <c r="F45" s="291">
        <v>98252.265282077016</v>
      </c>
      <c r="G45" s="242">
        <v>138629</v>
      </c>
      <c r="H45" s="125"/>
      <c r="I45" s="131"/>
      <c r="J45" s="131"/>
      <c r="K45" s="131"/>
      <c r="L45" s="131"/>
      <c r="M45" s="131"/>
    </row>
    <row r="46" spans="1:13" s="56" customFormat="1" ht="10.8" x14ac:dyDescent="0.25">
      <c r="A46" s="131"/>
      <c r="B46" s="349" t="s">
        <v>35</v>
      </c>
      <c r="C46" s="291">
        <v>235800</v>
      </c>
      <c r="D46" s="291">
        <v>233126.773810338</v>
      </c>
      <c r="E46" s="291">
        <v>389041.30560000002</v>
      </c>
      <c r="F46" s="291">
        <v>352222.09784848173</v>
      </c>
      <c r="G46" s="242">
        <v>408617</v>
      </c>
      <c r="H46" s="131"/>
      <c r="I46" s="131"/>
      <c r="J46" s="131"/>
      <c r="K46" s="131"/>
      <c r="L46" s="131"/>
      <c r="M46" s="131"/>
    </row>
    <row r="47" spans="1:13" s="56" customFormat="1" ht="10.8" x14ac:dyDescent="0.25">
      <c r="A47" s="131"/>
      <c r="B47" s="349" t="s">
        <v>36</v>
      </c>
      <c r="C47" s="292">
        <v>163945</v>
      </c>
      <c r="D47" s="292">
        <v>154103.479456147</v>
      </c>
      <c r="E47" s="292">
        <v>100009.2347</v>
      </c>
      <c r="F47" s="292">
        <v>106392.02246518969</v>
      </c>
      <c r="G47" s="293">
        <v>80071.025892984006</v>
      </c>
      <c r="H47" s="131"/>
      <c r="I47" s="131"/>
      <c r="J47" s="131"/>
      <c r="K47" s="131"/>
      <c r="L47" s="131"/>
      <c r="M47" s="131"/>
    </row>
    <row r="48" spans="1:13" s="56" customFormat="1" ht="10.8" x14ac:dyDescent="0.25">
      <c r="A48" s="131"/>
      <c r="B48" s="92" t="s">
        <v>37</v>
      </c>
      <c r="C48" s="294">
        <f>SUM(C38:C47)</f>
        <v>3834800.6344718751</v>
      </c>
      <c r="D48" s="294">
        <f>SUM(D38:D47)</f>
        <v>3349818.3250947371</v>
      </c>
      <c r="E48" s="294">
        <f>SUM(E38:E47)</f>
        <v>2774993.5456170002</v>
      </c>
      <c r="F48" s="294">
        <f>SUM(F38:F47)</f>
        <v>2705132.1069123987</v>
      </c>
      <c r="G48" s="295">
        <f>SUM(G38:G47)</f>
        <v>2541913.1096329843</v>
      </c>
      <c r="H48" s="300"/>
      <c r="I48" s="131"/>
      <c r="J48" s="131"/>
      <c r="K48" s="131"/>
      <c r="L48" s="131"/>
      <c r="M48" s="131"/>
    </row>
    <row r="49" spans="1:13" s="56" customFormat="1" ht="5.0999999999999996" customHeight="1" x14ac:dyDescent="0.25">
      <c r="A49" s="131"/>
      <c r="B49" s="519"/>
      <c r="C49" s="296"/>
      <c r="D49" s="296"/>
      <c r="E49" s="296"/>
      <c r="F49" s="296"/>
      <c r="G49" s="297"/>
      <c r="H49" s="131"/>
      <c r="I49" s="131"/>
      <c r="J49" s="131"/>
      <c r="K49" s="131"/>
      <c r="L49" s="131"/>
      <c r="M49" s="131"/>
    </row>
    <row r="50" spans="1:13" s="56" customFormat="1" ht="12.6" x14ac:dyDescent="0.25">
      <c r="A50" s="131"/>
      <c r="B50" s="362" t="s">
        <v>1122</v>
      </c>
      <c r="C50" s="292"/>
      <c r="D50" s="289"/>
      <c r="E50" s="289"/>
      <c r="F50" s="289"/>
      <c r="G50" s="290"/>
      <c r="H50" s="131"/>
      <c r="I50" s="131"/>
      <c r="J50" s="131"/>
      <c r="K50" s="131"/>
      <c r="L50" s="131"/>
      <c r="M50" s="131"/>
    </row>
    <row r="51" spans="1:13" s="56" customFormat="1" ht="10.8" x14ac:dyDescent="0.25">
      <c r="A51" s="131"/>
      <c r="B51" s="349" t="s">
        <v>38</v>
      </c>
      <c r="C51" s="291">
        <v>93064.986000000004</v>
      </c>
      <c r="D51" s="291">
        <v>81987</v>
      </c>
      <c r="E51" s="291">
        <v>86275.75</v>
      </c>
      <c r="F51" s="291">
        <v>69957.75</v>
      </c>
      <c r="G51" s="242">
        <v>95748</v>
      </c>
      <c r="H51" s="578"/>
      <c r="I51" s="131"/>
      <c r="J51" s="131"/>
      <c r="K51" s="131"/>
      <c r="L51" s="131"/>
      <c r="M51" s="131"/>
    </row>
    <row r="52" spans="1:13" s="56" customFormat="1" ht="10.8" x14ac:dyDescent="0.25">
      <c r="A52" s="131"/>
      <c r="B52" s="349" t="s">
        <v>39</v>
      </c>
      <c r="C52" s="291">
        <v>788</v>
      </c>
      <c r="D52" s="291">
        <v>767.83922732159999</v>
      </c>
      <c r="E52" s="291">
        <v>764.35675509999999</v>
      </c>
      <c r="F52" s="291">
        <v>772.96447730880016</v>
      </c>
      <c r="G52" s="242" t="s">
        <v>40</v>
      </c>
      <c r="H52" s="131"/>
      <c r="I52" s="131"/>
      <c r="J52" s="131"/>
      <c r="K52" s="131"/>
      <c r="L52" s="131"/>
      <c r="M52" s="131"/>
    </row>
    <row r="53" spans="1:13" s="56" customFormat="1" ht="10.8" x14ac:dyDescent="0.25">
      <c r="A53" s="131"/>
      <c r="B53" s="349" t="s">
        <v>41</v>
      </c>
      <c r="C53" s="291">
        <v>21926</v>
      </c>
      <c r="D53" s="291">
        <v>19837.137969835199</v>
      </c>
      <c r="E53" s="291">
        <v>21088.332269999999</v>
      </c>
      <c r="F53" s="291">
        <v>22136.273820424511</v>
      </c>
      <c r="G53" s="242">
        <v>15698</v>
      </c>
      <c r="H53" s="131"/>
      <c r="I53" s="131"/>
      <c r="J53" s="131"/>
      <c r="K53" s="131"/>
      <c r="L53" s="131"/>
      <c r="M53" s="131"/>
    </row>
    <row r="54" spans="1:13" s="56" customFormat="1" ht="10.8" x14ac:dyDescent="0.25">
      <c r="A54" s="131"/>
      <c r="B54" s="349" t="s">
        <v>42</v>
      </c>
      <c r="C54" s="291">
        <v>22111.494999999999</v>
      </c>
      <c r="D54" s="291">
        <v>22350.186249999999</v>
      </c>
      <c r="E54" s="291">
        <v>21840.282449999999</v>
      </c>
      <c r="F54" s="291">
        <v>22513.05</v>
      </c>
      <c r="G54" s="242">
        <v>6674.78</v>
      </c>
      <c r="H54" s="578"/>
      <c r="I54" s="131"/>
      <c r="J54" s="131"/>
      <c r="K54" s="131"/>
      <c r="L54" s="131"/>
      <c r="M54" s="131"/>
    </row>
    <row r="55" spans="1:13" s="56" customFormat="1" ht="10.8" x14ac:dyDescent="0.25">
      <c r="A55" s="131"/>
      <c r="B55" s="349" t="s">
        <v>43</v>
      </c>
      <c r="C55" s="291">
        <v>185073</v>
      </c>
      <c r="D55" s="291">
        <v>175124.08299496301</v>
      </c>
      <c r="E55" s="291">
        <v>235059.05429999999</v>
      </c>
      <c r="F55" s="291">
        <v>204127.75678181031</v>
      </c>
      <c r="G55" s="242">
        <v>207312</v>
      </c>
      <c r="H55" s="131"/>
      <c r="I55" s="131"/>
      <c r="J55" s="131"/>
      <c r="K55" s="131"/>
      <c r="L55" s="131"/>
      <c r="M55" s="131"/>
    </row>
    <row r="56" spans="1:13" s="56" customFormat="1" ht="10.8" x14ac:dyDescent="0.25">
      <c r="A56" s="131"/>
      <c r="B56" s="349" t="s">
        <v>44</v>
      </c>
      <c r="C56" s="291">
        <v>5497</v>
      </c>
      <c r="D56" s="291">
        <v>5379.8105784527997</v>
      </c>
      <c r="E56" s="291">
        <v>5448.7265719999996</v>
      </c>
      <c r="F56" s="291">
        <v>4906.9195909776008</v>
      </c>
      <c r="G56" s="242" t="s">
        <v>40</v>
      </c>
      <c r="H56" s="578"/>
      <c r="I56" s="131"/>
      <c r="J56" s="131"/>
      <c r="K56" s="131"/>
      <c r="L56" s="131"/>
      <c r="M56" s="131"/>
    </row>
    <row r="57" spans="1:13" s="56" customFormat="1" ht="12.6" x14ac:dyDescent="0.25">
      <c r="A57" s="131"/>
      <c r="B57" s="349" t="s">
        <v>1183</v>
      </c>
      <c r="C57" s="291">
        <v>0</v>
      </c>
      <c r="D57" s="291">
        <v>0</v>
      </c>
      <c r="E57" s="291">
        <v>0</v>
      </c>
      <c r="F57" s="291">
        <v>0</v>
      </c>
      <c r="G57" s="242">
        <v>0</v>
      </c>
      <c r="H57" s="578"/>
      <c r="I57" s="131"/>
      <c r="J57" s="131"/>
      <c r="K57" s="131"/>
      <c r="L57" s="131"/>
      <c r="M57" s="131"/>
    </row>
    <row r="58" spans="1:13" s="56" customFormat="1" ht="10.8" x14ac:dyDescent="0.25">
      <c r="A58" s="131"/>
      <c r="B58" s="349" t="s">
        <v>46</v>
      </c>
      <c r="C58" s="291">
        <v>658.64397122809999</v>
      </c>
      <c r="D58" s="291">
        <v>740.5616627695</v>
      </c>
      <c r="E58" s="291">
        <v>507.54734070000001</v>
      </c>
      <c r="F58" s="291">
        <v>447.25060000000002</v>
      </c>
      <c r="G58" s="242">
        <v>286.29592000000002</v>
      </c>
      <c r="H58" s="578"/>
      <c r="I58" s="131"/>
      <c r="J58" s="131"/>
      <c r="K58" s="131"/>
      <c r="L58" s="131"/>
      <c r="M58" s="131"/>
    </row>
    <row r="59" spans="1:13" s="56" customFormat="1" ht="10.8" x14ac:dyDescent="0.25">
      <c r="A59" s="131"/>
      <c r="B59" s="349" t="s">
        <v>47</v>
      </c>
      <c r="C59" s="292">
        <v>37141</v>
      </c>
      <c r="D59" s="292">
        <v>35111.667460665602</v>
      </c>
      <c r="E59" s="292">
        <v>18843.301510000001</v>
      </c>
      <c r="F59" s="292">
        <v>13077.918000000001</v>
      </c>
      <c r="G59" s="293">
        <v>18292.662864000002</v>
      </c>
      <c r="H59" s="131"/>
      <c r="I59" s="131"/>
      <c r="J59" s="131"/>
      <c r="K59" s="131"/>
      <c r="L59" s="131"/>
      <c r="M59" s="131"/>
    </row>
    <row r="60" spans="1:13" s="56" customFormat="1" ht="10.8" x14ac:dyDescent="0.25">
      <c r="A60" s="131"/>
      <c r="B60" s="92" t="s">
        <v>766</v>
      </c>
      <c r="C60" s="294">
        <f>SUM(C51:C59)</f>
        <v>366260.12497122813</v>
      </c>
      <c r="D60" s="294">
        <f>SUM(D51:D59)</f>
        <v>341298.2861440077</v>
      </c>
      <c r="E60" s="294">
        <f>SUM(E51:E59)</f>
        <v>389827.35119780002</v>
      </c>
      <c r="F60" s="294">
        <f>SUM(F51:F59)</f>
        <v>337939.88327052124</v>
      </c>
      <c r="G60" s="295">
        <f>SUM(G51:G59)</f>
        <v>344011.73878400004</v>
      </c>
      <c r="H60" s="579"/>
      <c r="I60" s="131"/>
      <c r="J60" s="131"/>
      <c r="K60" s="131"/>
      <c r="L60" s="131"/>
      <c r="M60" s="131"/>
    </row>
    <row r="61" spans="1:13" s="56" customFormat="1" ht="5.0999999999999996" customHeight="1" x14ac:dyDescent="0.25">
      <c r="A61" s="131"/>
      <c r="B61" s="520"/>
      <c r="C61" s="298"/>
      <c r="D61" s="298"/>
      <c r="E61" s="298"/>
      <c r="F61" s="298"/>
      <c r="G61" s="299"/>
      <c r="I61" s="131"/>
      <c r="J61" s="131"/>
      <c r="K61" s="131"/>
      <c r="L61" s="131"/>
      <c r="M61" s="131"/>
    </row>
    <row r="62" spans="1:13" s="56" customFormat="1" ht="10.8" x14ac:dyDescent="0.25">
      <c r="A62" s="131"/>
      <c r="B62" s="92" t="s">
        <v>1115</v>
      </c>
      <c r="C62" s="294">
        <v>0</v>
      </c>
      <c r="D62" s="294">
        <v>0</v>
      </c>
      <c r="E62" s="294">
        <v>0</v>
      </c>
      <c r="F62" s="294">
        <v>0</v>
      </c>
      <c r="G62" s="295">
        <v>0</v>
      </c>
      <c r="H62" s="300"/>
      <c r="I62" s="131"/>
      <c r="J62" s="131"/>
      <c r="K62" s="131"/>
      <c r="L62" s="131"/>
      <c r="M62" s="131"/>
    </row>
    <row r="63" spans="1:13" s="56" customFormat="1" ht="5.0999999999999996" customHeight="1" x14ac:dyDescent="0.25">
      <c r="A63" s="131"/>
      <c r="B63" s="520"/>
      <c r="C63" s="296"/>
      <c r="D63" s="296"/>
      <c r="E63" s="296"/>
      <c r="F63" s="296"/>
      <c r="G63" s="297"/>
      <c r="H63" s="131"/>
      <c r="I63" s="131"/>
      <c r="J63" s="131"/>
      <c r="K63" s="131"/>
      <c r="L63" s="131"/>
      <c r="M63" s="131"/>
    </row>
    <row r="64" spans="1:13" s="56" customFormat="1" ht="10.8" x14ac:dyDescent="0.25">
      <c r="A64" s="131"/>
      <c r="B64" s="521" t="s">
        <v>725</v>
      </c>
      <c r="C64" s="294">
        <f>C48+C60+C62</f>
        <v>4201060.7594431033</v>
      </c>
      <c r="D64" s="294">
        <f>D48+D60+D62</f>
        <v>3691116.611238745</v>
      </c>
      <c r="E64" s="294">
        <f>E48+E60+E62</f>
        <v>3164820.8968148003</v>
      </c>
      <c r="F64" s="294">
        <f>F48+F60+F62</f>
        <v>3043071.9901829199</v>
      </c>
      <c r="G64" s="295">
        <f>G48+G60+G62</f>
        <v>2885924.8484169841</v>
      </c>
      <c r="H64" s="580"/>
      <c r="I64" s="131"/>
      <c r="J64" s="131"/>
      <c r="K64" s="131"/>
      <c r="L64" s="131"/>
      <c r="M64" s="131"/>
    </row>
    <row r="65" spans="1:13" s="56" customFormat="1" ht="10.8" x14ac:dyDescent="0.25">
      <c r="A65" s="131"/>
      <c r="B65" s="366"/>
      <c r="C65" s="292"/>
      <c r="D65" s="292"/>
      <c r="E65" s="292"/>
      <c r="F65" s="292"/>
      <c r="G65" s="293"/>
      <c r="H65" s="131"/>
      <c r="I65" s="131"/>
      <c r="J65" s="131"/>
      <c r="K65" s="131"/>
      <c r="L65" s="131"/>
      <c r="M65" s="131"/>
    </row>
    <row r="66" spans="1:13" s="56" customFormat="1" ht="12" x14ac:dyDescent="0.25">
      <c r="A66" s="131"/>
      <c r="B66" s="359" t="s">
        <v>1126</v>
      </c>
      <c r="C66" s="512"/>
      <c r="D66" s="512"/>
      <c r="E66" s="512"/>
      <c r="F66" s="512"/>
      <c r="G66" s="513"/>
      <c r="H66" s="125"/>
      <c r="I66" s="518"/>
      <c r="J66" s="131"/>
      <c r="K66" s="131"/>
      <c r="L66" s="131"/>
      <c r="M66" s="131"/>
    </row>
    <row r="67" spans="1:13" s="56" customFormat="1" ht="12.6" x14ac:dyDescent="0.25">
      <c r="A67" s="131"/>
      <c r="B67" s="520" t="s">
        <v>1127</v>
      </c>
      <c r="C67" s="291">
        <f>+C48+C18</f>
        <v>5607109.0192273147</v>
      </c>
      <c r="D67" s="291">
        <f>+D48+D18</f>
        <v>5113225.6238649376</v>
      </c>
      <c r="E67" s="291">
        <f>+E48+E18</f>
        <v>4824713.7498113438</v>
      </c>
      <c r="F67" s="291">
        <f>+F48+F18</f>
        <v>4950131.4696103055</v>
      </c>
      <c r="G67" s="242">
        <f>+G48+G18</f>
        <v>4468290.8568176776</v>
      </c>
      <c r="H67" s="421"/>
      <c r="I67" s="421"/>
      <c r="J67" s="131"/>
      <c r="K67" s="131"/>
      <c r="L67" s="131"/>
      <c r="M67" s="131"/>
    </row>
    <row r="68" spans="1:13" s="56" customFormat="1" ht="12.6" x14ac:dyDescent="0.25">
      <c r="A68" s="131"/>
      <c r="B68" s="520" t="s">
        <v>1128</v>
      </c>
      <c r="C68" s="291">
        <f>C30+C60</f>
        <v>612101.71442127042</v>
      </c>
      <c r="D68" s="291">
        <f>D30+D60</f>
        <v>585687.63943959202</v>
      </c>
      <c r="E68" s="291">
        <f>E30+E60</f>
        <v>649480.82750023238</v>
      </c>
      <c r="F68" s="291">
        <f>F30+F60</f>
        <v>606299.62213368923</v>
      </c>
      <c r="G68" s="242">
        <f>G30+G60</f>
        <v>612589.14522827673</v>
      </c>
      <c r="H68" s="301"/>
      <c r="I68" s="421"/>
      <c r="J68" s="131"/>
      <c r="K68" s="131"/>
      <c r="L68" s="131"/>
      <c r="M68" s="131"/>
    </row>
    <row r="69" spans="1:13" s="56" customFormat="1" ht="12.6" x14ac:dyDescent="0.25">
      <c r="A69" s="131"/>
      <c r="B69" s="520" t="s">
        <v>1129</v>
      </c>
      <c r="C69" s="292">
        <f>C32+C62</f>
        <v>2775114</v>
      </c>
      <c r="D69" s="292">
        <f>D32+D62</f>
        <v>2257149.1929172734</v>
      </c>
      <c r="E69" s="292">
        <f>E32+E62</f>
        <v>2651587.2895859582</v>
      </c>
      <c r="F69" s="292">
        <f>F32+F62</f>
        <v>2212265.3100425256</v>
      </c>
      <c r="G69" s="293">
        <f>G32+G62</f>
        <v>2034938.7278633281</v>
      </c>
      <c r="H69" s="125"/>
      <c r="I69" s="137"/>
      <c r="J69" s="131"/>
      <c r="K69" s="131"/>
      <c r="L69" s="131"/>
      <c r="M69" s="131"/>
    </row>
    <row r="70" spans="1:13" s="56" customFormat="1" ht="10.8" x14ac:dyDescent="0.25">
      <c r="A70" s="131"/>
      <c r="B70" s="521" t="s">
        <v>726</v>
      </c>
      <c r="C70" s="294">
        <f>+C67+C68+C69</f>
        <v>8994324.7336485852</v>
      </c>
      <c r="D70" s="294">
        <f>+D67+D68+D69</f>
        <v>7956062.4562218031</v>
      </c>
      <c r="E70" s="294">
        <f>+E67+E68+E69</f>
        <v>8125781.8668975346</v>
      </c>
      <c r="F70" s="294">
        <f>+F67+F68+F69</f>
        <v>7768696.4017865201</v>
      </c>
      <c r="G70" s="295">
        <f>+G67+G68+G69</f>
        <v>7115818.7299092822</v>
      </c>
      <c r="H70" s="137"/>
      <c r="I70" s="131"/>
      <c r="J70" s="131"/>
      <c r="K70" s="131"/>
      <c r="L70" s="131"/>
      <c r="M70" s="131"/>
    </row>
    <row r="71" spans="1:13" s="56" customFormat="1" ht="10.8" x14ac:dyDescent="0.25">
      <c r="A71" s="131"/>
      <c r="B71" s="366"/>
      <c r="C71" s="292"/>
      <c r="D71" s="292"/>
      <c r="E71" s="292"/>
      <c r="F71" s="292"/>
      <c r="G71" s="293"/>
      <c r="H71" s="131"/>
      <c r="I71" s="131"/>
      <c r="J71" s="131"/>
      <c r="K71" s="131"/>
      <c r="L71" s="131"/>
      <c r="M71" s="131"/>
    </row>
    <row r="72" spans="1:13" s="56" customFormat="1" ht="12" x14ac:dyDescent="0.25">
      <c r="A72" s="131"/>
      <c r="B72" s="8" t="s">
        <v>1186</v>
      </c>
      <c r="C72" s="512"/>
      <c r="D72" s="512"/>
      <c r="E72" s="512"/>
      <c r="F72" s="512"/>
      <c r="G72" s="513"/>
      <c r="H72" s="125"/>
      <c r="I72" s="131"/>
      <c r="J72" s="131"/>
      <c r="K72" s="131"/>
      <c r="L72" s="131"/>
      <c r="M72" s="131"/>
    </row>
    <row r="73" spans="1:13" s="56" customFormat="1" ht="10.8" x14ac:dyDescent="0.25">
      <c r="A73" s="131"/>
      <c r="B73" s="521" t="s">
        <v>727</v>
      </c>
      <c r="C73" s="522">
        <v>618819</v>
      </c>
      <c r="D73" s="522">
        <v>706214</v>
      </c>
      <c r="E73" s="522">
        <v>750332</v>
      </c>
      <c r="F73" s="522">
        <v>692336</v>
      </c>
      <c r="G73" s="523">
        <v>1729251</v>
      </c>
      <c r="H73" s="125"/>
      <c r="I73" s="131"/>
      <c r="J73" s="131"/>
      <c r="K73" s="131"/>
      <c r="L73" s="131"/>
      <c r="M73" s="131"/>
    </row>
    <row r="74" spans="1:13" s="54" customFormat="1" ht="8.1" customHeight="1" x14ac:dyDescent="0.25">
      <c r="A74" s="14"/>
      <c r="B74" s="336"/>
      <c r="C74" s="337"/>
      <c r="D74" s="337"/>
      <c r="E74" s="337"/>
      <c r="F74" s="337"/>
      <c r="G74" s="337"/>
      <c r="H74" s="14"/>
      <c r="I74" s="14"/>
      <c r="J74" s="14"/>
      <c r="K74" s="14"/>
      <c r="L74" s="14"/>
      <c r="M74" s="14"/>
    </row>
    <row r="75" spans="1:13" s="13" customFormat="1" ht="11.4" x14ac:dyDescent="0.25">
      <c r="A75" s="264"/>
      <c r="B75" s="585" t="s">
        <v>1187</v>
      </c>
      <c r="C75" s="585"/>
      <c r="D75" s="585"/>
      <c r="E75" s="585"/>
      <c r="F75" s="585"/>
      <c r="G75" s="585"/>
      <c r="H75" s="125"/>
      <c r="I75" s="263"/>
      <c r="J75" s="263"/>
      <c r="K75" s="263"/>
      <c r="L75" s="263"/>
      <c r="M75" s="263"/>
    </row>
    <row r="76" spans="1:13" s="13" customFormat="1" ht="37.799999999999997" customHeight="1" x14ac:dyDescent="0.3">
      <c r="A76" s="264"/>
      <c r="B76" s="586" t="s">
        <v>1192</v>
      </c>
      <c r="C76" s="586"/>
      <c r="D76" s="586"/>
      <c r="E76" s="586"/>
      <c r="F76" s="586"/>
      <c r="G76" s="586"/>
      <c r="H76" s="515"/>
      <c r="I76" s="263"/>
      <c r="J76" s="263"/>
      <c r="K76" s="263"/>
      <c r="L76" s="263"/>
      <c r="M76" s="263"/>
    </row>
    <row r="77" spans="1:13" s="13" customFormat="1" ht="24.75" customHeight="1" x14ac:dyDescent="0.3">
      <c r="A77" s="264"/>
      <c r="B77" s="587" t="s">
        <v>1190</v>
      </c>
      <c r="C77" s="587"/>
      <c r="D77" s="587"/>
      <c r="E77" s="587"/>
      <c r="F77" s="587"/>
      <c r="G77" s="587"/>
      <c r="H77" s="266"/>
      <c r="I77" s="263"/>
      <c r="J77" s="263"/>
      <c r="K77" s="263"/>
      <c r="L77" s="263"/>
      <c r="M77" s="263"/>
    </row>
    <row r="78" spans="1:13" s="13" customFormat="1" ht="36" customHeight="1" x14ac:dyDescent="0.3">
      <c r="A78" s="264"/>
      <c r="B78" s="586" t="s">
        <v>1116</v>
      </c>
      <c r="C78" s="586"/>
      <c r="D78" s="586"/>
      <c r="E78" s="586"/>
      <c r="F78" s="586"/>
      <c r="G78" s="586"/>
      <c r="H78" s="515"/>
      <c r="I78" s="263"/>
      <c r="J78" s="263"/>
      <c r="K78" s="263"/>
      <c r="L78" s="263"/>
      <c r="M78" s="263"/>
    </row>
    <row r="79" spans="1:13" s="13" customFormat="1" ht="12" customHeight="1" x14ac:dyDescent="0.3">
      <c r="A79" s="264"/>
      <c r="B79" s="586" t="s">
        <v>1184</v>
      </c>
      <c r="C79" s="586"/>
      <c r="D79" s="586"/>
      <c r="E79" s="586"/>
      <c r="F79" s="586"/>
      <c r="G79" s="586"/>
      <c r="H79" s="515"/>
      <c r="I79" s="263"/>
      <c r="J79" s="263"/>
      <c r="K79" s="263"/>
      <c r="L79" s="263"/>
      <c r="M79" s="263"/>
    </row>
    <row r="80" spans="1:13" s="13" customFormat="1" ht="42.6" customHeight="1" x14ac:dyDescent="0.3">
      <c r="A80" s="264"/>
      <c r="B80" s="586" t="s">
        <v>1185</v>
      </c>
      <c r="C80" s="586"/>
      <c r="D80" s="586"/>
      <c r="E80" s="586"/>
      <c r="F80" s="586"/>
      <c r="G80" s="586"/>
      <c r="H80" s="515"/>
      <c r="I80" s="263"/>
      <c r="J80" s="263"/>
      <c r="K80" s="263"/>
      <c r="L80" s="263"/>
      <c r="M80" s="263"/>
    </row>
    <row r="81" spans="1:13" s="54" customFormat="1" ht="36.6" customHeight="1" x14ac:dyDescent="0.3">
      <c r="A81" s="338"/>
      <c r="B81" s="586" t="s">
        <v>1189</v>
      </c>
      <c r="C81" s="586"/>
      <c r="D81" s="586"/>
      <c r="E81" s="586"/>
      <c r="F81" s="586"/>
      <c r="G81" s="586"/>
      <c r="H81" s="515"/>
      <c r="I81" s="14"/>
      <c r="J81" s="14"/>
      <c r="K81" s="14"/>
      <c r="L81" s="14"/>
      <c r="M81" s="14"/>
    </row>
    <row r="82" spans="1:13" x14ac:dyDescent="0.3">
      <c r="A82" s="14"/>
      <c r="B82" s="44"/>
      <c r="C82" s="524"/>
      <c r="D82" s="524"/>
      <c r="E82" s="524"/>
      <c r="F82" s="524"/>
      <c r="G82" s="524"/>
      <c r="H82" s="9"/>
      <c r="I82" s="9"/>
      <c r="J82" s="9"/>
      <c r="K82" s="9"/>
      <c r="L82" s="9"/>
      <c r="M82" s="9"/>
    </row>
    <row r="83" spans="1:13" x14ac:dyDescent="0.3">
      <c r="A83" s="14"/>
      <c r="B83" s="46"/>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row r="98" spans="1:13" x14ac:dyDescent="0.3">
      <c r="A98" s="14"/>
      <c r="B98" s="14"/>
      <c r="C98" s="42"/>
      <c r="D98" s="42"/>
      <c r="E98" s="42"/>
      <c r="F98" s="42"/>
      <c r="G98" s="42"/>
      <c r="H98" s="9"/>
      <c r="I98" s="9"/>
      <c r="J98" s="9"/>
      <c r="K98" s="9"/>
      <c r="L98" s="9"/>
      <c r="M98" s="9"/>
    </row>
    <row r="99" spans="1:13" x14ac:dyDescent="0.3">
      <c r="A99" s="14"/>
      <c r="B99" s="14"/>
      <c r="C99" s="42"/>
      <c r="D99" s="42"/>
      <c r="E99" s="42"/>
      <c r="F99" s="42"/>
      <c r="G99" s="42"/>
      <c r="H99" s="9"/>
      <c r="I99" s="9"/>
      <c r="J99" s="9"/>
      <c r="K99" s="9"/>
      <c r="L99" s="9"/>
      <c r="M99" s="9"/>
    </row>
    <row r="100" spans="1:13" x14ac:dyDescent="0.3">
      <c r="A100" s="14"/>
      <c r="B100" s="14"/>
      <c r="C100" s="42"/>
      <c r="D100" s="42"/>
      <c r="E100" s="42"/>
      <c r="F100" s="42"/>
      <c r="G100" s="42"/>
      <c r="H100" s="9"/>
      <c r="I100" s="9"/>
      <c r="J100" s="9"/>
      <c r="K100" s="9"/>
      <c r="L100" s="9"/>
      <c r="M100" s="9"/>
    </row>
    <row r="101" spans="1:13" x14ac:dyDescent="0.3">
      <c r="A101" s="14"/>
      <c r="B101" s="14"/>
      <c r="C101" s="42"/>
      <c r="D101" s="42"/>
      <c r="E101" s="42"/>
      <c r="F101" s="42"/>
      <c r="G101" s="42"/>
      <c r="H101" s="9"/>
      <c r="I101" s="9"/>
      <c r="J101" s="9"/>
      <c r="K101" s="9"/>
      <c r="L101" s="9"/>
      <c r="M101" s="9"/>
    </row>
    <row r="102" spans="1:13" x14ac:dyDescent="0.3">
      <c r="A102" s="14"/>
      <c r="B102" s="14"/>
      <c r="C102" s="42"/>
      <c r="D102" s="42"/>
      <c r="E102" s="42"/>
      <c r="F102" s="42"/>
      <c r="G102" s="42"/>
      <c r="H102" s="9"/>
      <c r="I102" s="9"/>
      <c r="J102" s="9"/>
      <c r="K102" s="9"/>
      <c r="L102" s="9"/>
      <c r="M102" s="9"/>
    </row>
    <row r="103" spans="1:13" x14ac:dyDescent="0.3">
      <c r="A103" s="14"/>
      <c r="B103" s="14"/>
      <c r="C103" s="42"/>
      <c r="D103" s="42"/>
      <c r="E103" s="42"/>
      <c r="F103" s="42"/>
      <c r="G103" s="42"/>
      <c r="H103" s="9"/>
      <c r="I103" s="9"/>
      <c r="J103" s="9"/>
      <c r="K103" s="9"/>
      <c r="L103" s="9"/>
      <c r="M103" s="9"/>
    </row>
    <row r="104" spans="1:13" x14ac:dyDescent="0.3">
      <c r="A104" s="14"/>
      <c r="B104" s="14"/>
      <c r="C104" s="42"/>
      <c r="D104" s="42"/>
      <c r="E104" s="42"/>
      <c r="F104" s="42"/>
      <c r="G104" s="42"/>
      <c r="H104" s="9"/>
      <c r="I104" s="9"/>
      <c r="J104" s="9"/>
      <c r="K104" s="9"/>
      <c r="L104" s="9"/>
      <c r="M104" s="9"/>
    </row>
    <row r="105" spans="1:13" x14ac:dyDescent="0.3">
      <c r="A105" s="14"/>
      <c r="B105" s="14"/>
      <c r="C105" s="42"/>
      <c r="D105" s="42"/>
      <c r="E105" s="42"/>
      <c r="F105" s="42"/>
      <c r="G105" s="42"/>
      <c r="H105" s="9"/>
      <c r="I105" s="9"/>
      <c r="J105" s="9"/>
      <c r="K105" s="9"/>
      <c r="L105" s="9"/>
      <c r="M105" s="9"/>
    </row>
    <row r="106" spans="1:13" x14ac:dyDescent="0.3">
      <c r="A106" s="14"/>
      <c r="B106" s="14"/>
      <c r="C106" s="42"/>
      <c r="D106" s="42"/>
      <c r="E106" s="42"/>
      <c r="F106" s="42"/>
      <c r="G106" s="42"/>
      <c r="H106" s="9"/>
      <c r="I106" s="9"/>
      <c r="J106" s="9"/>
      <c r="K106" s="9"/>
      <c r="L106" s="9"/>
      <c r="M106" s="9"/>
    </row>
    <row r="107" spans="1:13" x14ac:dyDescent="0.3">
      <c r="A107" s="14"/>
      <c r="B107" s="14"/>
      <c r="C107" s="42"/>
      <c r="D107" s="42"/>
      <c r="E107" s="42"/>
      <c r="F107" s="42"/>
      <c r="G107" s="42"/>
      <c r="H107" s="9"/>
      <c r="I107" s="9"/>
      <c r="J107" s="9"/>
      <c r="K107" s="9"/>
      <c r="L107" s="9"/>
      <c r="M107" s="9"/>
    </row>
    <row r="108" spans="1:13" x14ac:dyDescent="0.3">
      <c r="A108" s="14"/>
      <c r="B108" s="14"/>
      <c r="C108" s="42"/>
      <c r="D108" s="42"/>
      <c r="E108" s="42"/>
      <c r="F108" s="42"/>
      <c r="G108" s="42"/>
      <c r="H108" s="9"/>
      <c r="I108" s="9"/>
      <c r="J108" s="9"/>
      <c r="K108" s="9"/>
      <c r="L108" s="9"/>
      <c r="M108" s="9"/>
    </row>
    <row r="109" spans="1:13" x14ac:dyDescent="0.3">
      <c r="A109" s="14"/>
      <c r="B109" s="14"/>
      <c r="C109" s="42"/>
      <c r="D109" s="42"/>
      <c r="E109" s="42"/>
      <c r="F109" s="42"/>
      <c r="G109" s="42"/>
      <c r="H109" s="9"/>
      <c r="I109" s="9"/>
      <c r="J109" s="9"/>
      <c r="K109" s="9"/>
      <c r="L109" s="9"/>
      <c r="M109" s="9"/>
    </row>
    <row r="110" spans="1:13" x14ac:dyDescent="0.3">
      <c r="A110" s="14"/>
      <c r="B110" s="14"/>
      <c r="C110" s="42"/>
      <c r="D110" s="42"/>
      <c r="E110" s="42"/>
      <c r="F110" s="42"/>
      <c r="G110" s="42"/>
      <c r="H110" s="9"/>
      <c r="I110" s="9"/>
      <c r="J110" s="9"/>
      <c r="K110" s="9"/>
      <c r="L110" s="9"/>
      <c r="M110" s="9"/>
    </row>
    <row r="111" spans="1:13" x14ac:dyDescent="0.3">
      <c r="A111" s="14"/>
      <c r="B111" s="14"/>
      <c r="C111" s="42"/>
      <c r="D111" s="42"/>
      <c r="E111" s="42"/>
      <c r="F111" s="42"/>
      <c r="G111" s="42"/>
      <c r="H111" s="9"/>
      <c r="I111" s="9"/>
      <c r="J111" s="9"/>
      <c r="K111" s="9"/>
      <c r="L111" s="9"/>
      <c r="M111" s="9"/>
    </row>
    <row r="112" spans="1:13" x14ac:dyDescent="0.3">
      <c r="A112" s="14"/>
      <c r="B112" s="14"/>
      <c r="C112" s="42"/>
      <c r="D112" s="42"/>
      <c r="E112" s="42"/>
      <c r="F112" s="42"/>
      <c r="G112" s="42"/>
      <c r="H112" s="9"/>
      <c r="I112" s="9"/>
      <c r="J112" s="9"/>
      <c r="K112" s="9"/>
      <c r="L112" s="9"/>
      <c r="M112" s="9"/>
    </row>
    <row r="113" spans="1:13" x14ac:dyDescent="0.3">
      <c r="A113" s="14"/>
      <c r="B113" s="14"/>
      <c r="C113" s="42"/>
      <c r="D113" s="42"/>
      <c r="E113" s="42"/>
      <c r="F113" s="42"/>
      <c r="G113" s="42"/>
      <c r="H113" s="9"/>
      <c r="I113" s="9"/>
      <c r="J113" s="9"/>
      <c r="K113" s="9"/>
      <c r="L113" s="9"/>
      <c r="M113" s="9"/>
    </row>
    <row r="114" spans="1:13" x14ac:dyDescent="0.3">
      <c r="A114" s="14"/>
      <c r="B114" s="14"/>
      <c r="C114" s="42"/>
      <c r="D114" s="42"/>
      <c r="E114" s="42"/>
      <c r="F114" s="42"/>
      <c r="G114" s="42"/>
      <c r="H114" s="9"/>
      <c r="I114" s="9"/>
      <c r="J114" s="9"/>
      <c r="K114" s="9"/>
      <c r="L114" s="9"/>
      <c r="M114" s="9"/>
    </row>
    <row r="115" spans="1:13" x14ac:dyDescent="0.3">
      <c r="A115" s="14"/>
      <c r="B115" s="14"/>
      <c r="C115" s="42"/>
      <c r="D115" s="42"/>
      <c r="E115" s="42"/>
      <c r="F115" s="42"/>
      <c r="G115" s="42"/>
      <c r="H115" s="9"/>
      <c r="I115" s="9"/>
      <c r="J115" s="9"/>
      <c r="K115" s="9"/>
      <c r="L115" s="9"/>
      <c r="M115" s="9"/>
    </row>
    <row r="116" spans="1:13" x14ac:dyDescent="0.3">
      <c r="A116" s="14"/>
      <c r="B116" s="14"/>
      <c r="C116" s="42"/>
      <c r="D116" s="42"/>
      <c r="E116" s="42"/>
      <c r="F116" s="42"/>
      <c r="G116" s="42"/>
      <c r="H116" s="9"/>
      <c r="I116" s="9"/>
      <c r="J116" s="9"/>
      <c r="K116" s="9"/>
      <c r="L116" s="9"/>
      <c r="M116" s="9"/>
    </row>
    <row r="117" spans="1:13" x14ac:dyDescent="0.3">
      <c r="A117" s="14"/>
      <c r="B117" s="14"/>
      <c r="C117" s="42"/>
      <c r="D117" s="42"/>
      <c r="E117" s="42"/>
      <c r="F117" s="42"/>
      <c r="G117" s="42"/>
      <c r="H117" s="9"/>
      <c r="I117" s="9"/>
      <c r="J117" s="9"/>
      <c r="K117" s="9"/>
      <c r="L117" s="9"/>
      <c r="M117" s="9"/>
    </row>
    <row r="118" spans="1:13" x14ac:dyDescent="0.3">
      <c r="A118" s="14"/>
      <c r="B118" s="14"/>
      <c r="C118" s="42"/>
      <c r="D118" s="42"/>
      <c r="E118" s="42"/>
      <c r="F118" s="42"/>
      <c r="G118" s="42"/>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row r="124" spans="1:13" x14ac:dyDescent="0.3">
      <c r="A124" s="14"/>
      <c r="B124" s="14"/>
      <c r="C124" s="42"/>
      <c r="D124" s="42"/>
      <c r="E124" s="42"/>
      <c r="F124" s="42"/>
      <c r="G124" s="42"/>
      <c r="H124" s="9"/>
      <c r="I124" s="9"/>
      <c r="J124" s="9"/>
      <c r="K124" s="9"/>
      <c r="L124" s="9"/>
      <c r="M124" s="9"/>
    </row>
    <row r="125" spans="1:13" x14ac:dyDescent="0.3">
      <c r="A125" s="14"/>
      <c r="B125" s="14"/>
      <c r="C125" s="42"/>
      <c r="D125" s="42"/>
      <c r="E125" s="42"/>
      <c r="F125" s="42"/>
      <c r="G125" s="42"/>
      <c r="H125" s="9"/>
      <c r="I125" s="9"/>
      <c r="J125" s="9"/>
      <c r="K125" s="9"/>
      <c r="L125" s="9"/>
      <c r="M125" s="9"/>
    </row>
    <row r="126" spans="1:13" x14ac:dyDescent="0.3">
      <c r="A126" s="14"/>
      <c r="B126" s="14"/>
      <c r="C126" s="42"/>
      <c r="D126" s="42"/>
      <c r="E126" s="42"/>
      <c r="F126" s="42"/>
      <c r="G126" s="42"/>
      <c r="H126" s="9"/>
      <c r="I126" s="9"/>
      <c r="J126" s="9"/>
      <c r="K126" s="9"/>
      <c r="L126" s="9"/>
      <c r="M126" s="9"/>
    </row>
    <row r="127" spans="1:13" x14ac:dyDescent="0.3">
      <c r="A127" s="14"/>
      <c r="B127" s="14"/>
      <c r="C127" s="42"/>
      <c r="D127" s="42"/>
      <c r="E127" s="42"/>
      <c r="F127" s="42"/>
      <c r="G127" s="42"/>
      <c r="H127" s="9"/>
      <c r="I127" s="9"/>
      <c r="J127" s="9"/>
      <c r="K127" s="9"/>
      <c r="L127" s="9"/>
      <c r="M127" s="9"/>
    </row>
    <row r="128" spans="1:13" x14ac:dyDescent="0.3">
      <c r="A128" s="14"/>
      <c r="B128" s="14"/>
      <c r="C128" s="42"/>
      <c r="D128" s="42"/>
      <c r="E128" s="42"/>
      <c r="F128" s="42"/>
      <c r="G128" s="42"/>
      <c r="H128" s="9"/>
      <c r="I128" s="9"/>
      <c r="J128" s="9"/>
      <c r="K128" s="9"/>
      <c r="L128" s="9"/>
      <c r="M128" s="9"/>
    </row>
    <row r="129" spans="1:13" x14ac:dyDescent="0.3">
      <c r="A129" s="14"/>
      <c r="B129" s="14"/>
      <c r="C129" s="42"/>
      <c r="D129" s="42"/>
      <c r="E129" s="42"/>
      <c r="F129" s="42"/>
      <c r="G129" s="42"/>
      <c r="H129" s="9"/>
      <c r="I129" s="9"/>
      <c r="J129" s="9"/>
      <c r="K129" s="9"/>
      <c r="L129" s="9"/>
      <c r="M129" s="9"/>
    </row>
    <row r="130" spans="1:13" x14ac:dyDescent="0.3">
      <c r="A130" s="14"/>
      <c r="B130" s="14"/>
      <c r="C130" s="42"/>
      <c r="D130" s="42"/>
      <c r="E130" s="42"/>
      <c r="F130" s="42"/>
      <c r="G130" s="42"/>
      <c r="H130" s="9"/>
      <c r="I130" s="9"/>
      <c r="J130" s="9"/>
      <c r="K130" s="9"/>
      <c r="L130" s="9"/>
      <c r="M130" s="9"/>
    </row>
    <row r="131" spans="1:13" x14ac:dyDescent="0.3">
      <c r="A131" s="14"/>
      <c r="B131" s="14"/>
      <c r="C131" s="42"/>
      <c r="D131" s="42"/>
      <c r="E131" s="42"/>
      <c r="F131" s="42"/>
      <c r="G131" s="42"/>
      <c r="H131" s="9"/>
      <c r="I131" s="9"/>
      <c r="J131" s="9"/>
      <c r="K131" s="9"/>
      <c r="L131" s="9"/>
      <c r="M131" s="9"/>
    </row>
    <row r="132" spans="1:13" x14ac:dyDescent="0.3">
      <c r="A132" s="14"/>
      <c r="B132" s="14"/>
      <c r="C132" s="42"/>
      <c r="D132" s="42"/>
      <c r="E132" s="42"/>
      <c r="F132" s="42"/>
      <c r="G132" s="42"/>
      <c r="H132" s="9"/>
      <c r="I132" s="9"/>
      <c r="J132" s="9"/>
      <c r="K132" s="9"/>
      <c r="L132" s="9"/>
      <c r="M132" s="9"/>
    </row>
    <row r="133" spans="1:13" x14ac:dyDescent="0.3">
      <c r="A133" s="14"/>
      <c r="B133" s="14"/>
      <c r="C133" s="42"/>
      <c r="D133" s="42"/>
      <c r="E133" s="42"/>
      <c r="F133" s="42"/>
      <c r="G133" s="42"/>
      <c r="H133" s="9"/>
      <c r="I133" s="9"/>
      <c r="J133" s="9"/>
      <c r="K133" s="9"/>
      <c r="L133" s="9"/>
      <c r="M133" s="9"/>
    </row>
    <row r="134" spans="1:13" x14ac:dyDescent="0.3">
      <c r="A134" s="14"/>
      <c r="B134" s="14"/>
      <c r="C134" s="42"/>
      <c r="D134" s="42"/>
      <c r="E134" s="42"/>
      <c r="F134" s="42"/>
      <c r="G134" s="42"/>
      <c r="H134" s="9"/>
      <c r="I134" s="9"/>
      <c r="J134" s="9"/>
      <c r="K134" s="9"/>
      <c r="L134" s="9"/>
      <c r="M134" s="9"/>
    </row>
    <row r="135" spans="1:13" x14ac:dyDescent="0.3">
      <c r="A135" s="14"/>
      <c r="B135" s="14"/>
      <c r="C135" s="42"/>
      <c r="D135" s="42"/>
      <c r="E135" s="42"/>
      <c r="F135" s="42"/>
      <c r="G135" s="42"/>
      <c r="H135" s="9"/>
      <c r="I135" s="9"/>
      <c r="J135" s="9"/>
      <c r="K135" s="9"/>
      <c r="L135" s="9"/>
      <c r="M135" s="9"/>
    </row>
    <row r="136" spans="1:13" x14ac:dyDescent="0.3">
      <c r="A136" s="14"/>
      <c r="B136" s="14"/>
      <c r="C136" s="42"/>
      <c r="D136" s="42"/>
      <c r="E136" s="42"/>
      <c r="F136" s="42"/>
      <c r="G136" s="42"/>
      <c r="H136" s="9"/>
      <c r="I136" s="9"/>
      <c r="J136" s="9"/>
      <c r="K136" s="9"/>
      <c r="L136" s="9"/>
      <c r="M136" s="9"/>
    </row>
    <row r="137" spans="1:13" x14ac:dyDescent="0.3">
      <c r="A137" s="14"/>
      <c r="B137" s="14"/>
      <c r="C137" s="42"/>
      <c r="D137" s="42"/>
      <c r="E137" s="42"/>
      <c r="F137" s="42"/>
      <c r="G137" s="42"/>
      <c r="H137" s="9"/>
      <c r="I137" s="9"/>
      <c r="J137" s="9"/>
      <c r="K137" s="9"/>
      <c r="L137" s="9"/>
      <c r="M137" s="9"/>
    </row>
    <row r="138" spans="1:13" x14ac:dyDescent="0.3">
      <c r="A138" s="14"/>
      <c r="B138" s="14"/>
      <c r="C138" s="42"/>
      <c r="D138" s="42"/>
      <c r="E138" s="42"/>
      <c r="F138" s="42"/>
      <c r="G138" s="42"/>
      <c r="H138" s="9"/>
      <c r="I138" s="9"/>
      <c r="J138" s="9"/>
      <c r="K138" s="9"/>
      <c r="L138" s="9"/>
      <c r="M138" s="9"/>
    </row>
    <row r="139" spans="1:13" x14ac:dyDescent="0.3">
      <c r="A139" s="14"/>
      <c r="B139" s="14"/>
      <c r="C139" s="42"/>
      <c r="D139" s="42"/>
      <c r="E139" s="42"/>
      <c r="F139" s="42"/>
      <c r="G139" s="42"/>
      <c r="H139" s="9"/>
      <c r="I139" s="9"/>
      <c r="J139" s="9"/>
      <c r="K139" s="9"/>
      <c r="L139" s="9"/>
      <c r="M139" s="9"/>
    </row>
    <row r="140" spans="1:13" x14ac:dyDescent="0.3">
      <c r="A140" s="14"/>
      <c r="B140" s="14"/>
      <c r="C140" s="42"/>
      <c r="D140" s="42"/>
      <c r="E140" s="42"/>
      <c r="F140" s="42"/>
      <c r="G140" s="42"/>
      <c r="H140" s="9"/>
      <c r="I140" s="9"/>
      <c r="J140" s="9"/>
      <c r="K140" s="9"/>
      <c r="L140" s="9"/>
      <c r="M140" s="9"/>
    </row>
    <row r="141" spans="1:13" x14ac:dyDescent="0.3">
      <c r="A141" s="14"/>
      <c r="B141" s="14"/>
      <c r="C141" s="42"/>
      <c r="D141" s="42"/>
      <c r="E141" s="42"/>
      <c r="F141" s="42"/>
      <c r="G141" s="42"/>
      <c r="H141" s="9"/>
      <c r="I141" s="9"/>
      <c r="J141" s="9"/>
      <c r="K141" s="9"/>
      <c r="L141" s="9"/>
      <c r="M141" s="9"/>
    </row>
    <row r="142" spans="1:13" x14ac:dyDescent="0.3">
      <c r="A142" s="14"/>
      <c r="B142" s="14"/>
      <c r="C142" s="42"/>
      <c r="D142" s="42"/>
      <c r="E142" s="42"/>
      <c r="F142" s="42"/>
      <c r="G142" s="42"/>
      <c r="H142" s="9"/>
      <c r="I142" s="9"/>
      <c r="J142" s="9"/>
      <c r="K142" s="9"/>
      <c r="L142" s="9"/>
      <c r="M142" s="9"/>
    </row>
    <row r="143" spans="1:13" x14ac:dyDescent="0.3">
      <c r="A143" s="14"/>
      <c r="B143" s="14"/>
      <c r="C143" s="42"/>
      <c r="D143" s="42"/>
      <c r="E143" s="42"/>
      <c r="F143" s="42"/>
      <c r="G143" s="42"/>
      <c r="H143" s="9"/>
      <c r="I143" s="9"/>
      <c r="J143" s="9"/>
      <c r="K143" s="9"/>
      <c r="L143" s="9"/>
      <c r="M143" s="9"/>
    </row>
    <row r="144" spans="1:13" x14ac:dyDescent="0.3">
      <c r="A144" s="14"/>
      <c r="B144" s="14"/>
      <c r="C144" s="42"/>
      <c r="D144" s="42"/>
      <c r="E144" s="42"/>
      <c r="F144" s="42"/>
      <c r="G144" s="42"/>
      <c r="H144" s="9"/>
      <c r="I144" s="9"/>
      <c r="J144" s="9"/>
      <c r="K144" s="9"/>
      <c r="L144" s="9"/>
      <c r="M144" s="9"/>
    </row>
    <row r="145" spans="1:13" x14ac:dyDescent="0.3">
      <c r="A145" s="14"/>
      <c r="B145" s="14"/>
      <c r="C145" s="42"/>
      <c r="D145" s="42"/>
      <c r="E145" s="42"/>
      <c r="F145" s="42"/>
      <c r="G145" s="42"/>
      <c r="H145" s="9"/>
      <c r="I145" s="9"/>
      <c r="J145" s="9"/>
      <c r="K145" s="9"/>
      <c r="L145" s="9"/>
      <c r="M145" s="9"/>
    </row>
    <row r="146" spans="1:13" x14ac:dyDescent="0.3">
      <c r="A146" s="14"/>
      <c r="B146" s="14"/>
      <c r="C146" s="42"/>
      <c r="D146" s="42"/>
      <c r="E146" s="42"/>
      <c r="F146" s="42"/>
      <c r="G146" s="42"/>
      <c r="H146" s="9"/>
      <c r="I146" s="9"/>
      <c r="J146" s="9"/>
      <c r="K146" s="9"/>
      <c r="L146" s="9"/>
      <c r="M146" s="9"/>
    </row>
    <row r="147" spans="1:13" x14ac:dyDescent="0.3">
      <c r="A147" s="14"/>
      <c r="B147" s="14"/>
      <c r="C147" s="42"/>
      <c r="D147" s="42"/>
      <c r="E147" s="42"/>
      <c r="F147" s="42"/>
      <c r="G147" s="42"/>
      <c r="H147" s="9"/>
      <c r="I147" s="9"/>
      <c r="J147" s="9"/>
      <c r="K147" s="9"/>
      <c r="L147" s="9"/>
      <c r="M147" s="9"/>
    </row>
    <row r="148" spans="1:13" x14ac:dyDescent="0.3">
      <c r="A148" s="14"/>
      <c r="B148" s="14"/>
      <c r="C148" s="42"/>
      <c r="D148" s="42"/>
      <c r="E148" s="42"/>
      <c r="F148" s="42"/>
      <c r="G148" s="42"/>
      <c r="H148" s="9"/>
      <c r="I148" s="9"/>
      <c r="J148" s="9"/>
      <c r="K148" s="9"/>
      <c r="L148" s="9"/>
      <c r="M148" s="9"/>
    </row>
    <row r="149" spans="1:13" x14ac:dyDescent="0.3">
      <c r="A149" s="14"/>
      <c r="B149" s="14"/>
      <c r="C149" s="42"/>
      <c r="D149" s="42"/>
      <c r="E149" s="42"/>
      <c r="F149" s="42"/>
      <c r="G149" s="42"/>
      <c r="H149" s="9"/>
      <c r="I149" s="9"/>
      <c r="J149" s="9"/>
      <c r="K149" s="9"/>
      <c r="L149" s="9"/>
      <c r="M149" s="9"/>
    </row>
    <row r="150" spans="1:13" x14ac:dyDescent="0.3">
      <c r="A150" s="14"/>
      <c r="B150" s="14"/>
      <c r="C150" s="42"/>
      <c r="D150" s="42"/>
      <c r="E150" s="42"/>
      <c r="F150" s="42"/>
      <c r="G150" s="42"/>
      <c r="H150" s="9"/>
      <c r="I150" s="9"/>
      <c r="J150" s="9"/>
      <c r="K150" s="9"/>
      <c r="L150" s="9"/>
      <c r="M150" s="9"/>
    </row>
    <row r="151" spans="1:13" x14ac:dyDescent="0.3">
      <c r="A151" s="14"/>
      <c r="B151" s="14"/>
      <c r="C151" s="42"/>
      <c r="D151" s="42"/>
      <c r="E151" s="42"/>
      <c r="F151" s="42"/>
      <c r="G151" s="42"/>
      <c r="H151" s="9"/>
      <c r="I151" s="9"/>
      <c r="J151" s="9"/>
      <c r="K151" s="9"/>
      <c r="L151" s="9"/>
      <c r="M151" s="9"/>
    </row>
    <row r="152" spans="1:13" x14ac:dyDescent="0.3">
      <c r="A152" s="14"/>
      <c r="B152" s="14"/>
      <c r="C152" s="42"/>
      <c r="D152" s="42"/>
      <c r="E152" s="42"/>
      <c r="F152" s="42"/>
      <c r="G152" s="42"/>
      <c r="H152" s="9"/>
      <c r="I152" s="9"/>
      <c r="J152" s="9"/>
      <c r="K152" s="9"/>
      <c r="L152" s="9"/>
      <c r="M152" s="9"/>
    </row>
    <row r="153" spans="1:13" x14ac:dyDescent="0.3">
      <c r="A153" s="14"/>
      <c r="B153" s="14"/>
      <c r="C153" s="42"/>
      <c r="D153" s="42"/>
      <c r="E153" s="42"/>
      <c r="F153" s="42"/>
      <c r="G153" s="42"/>
      <c r="H153" s="9"/>
      <c r="I153" s="9"/>
      <c r="J153" s="9"/>
      <c r="K153" s="9"/>
      <c r="L153" s="9"/>
      <c r="M153" s="9"/>
    </row>
    <row r="154" spans="1:13" x14ac:dyDescent="0.3">
      <c r="A154" s="14"/>
      <c r="B154" s="14"/>
      <c r="C154" s="42"/>
      <c r="D154" s="42"/>
      <c r="E154" s="42"/>
      <c r="F154" s="42"/>
      <c r="G154" s="42"/>
      <c r="H154" s="9"/>
      <c r="I154" s="9"/>
      <c r="J154" s="9"/>
      <c r="K154" s="9"/>
      <c r="L154" s="9"/>
      <c r="M154" s="9"/>
    </row>
    <row r="155" spans="1:13" x14ac:dyDescent="0.3">
      <c r="A155" s="14"/>
      <c r="B155" s="14"/>
      <c r="C155" s="42"/>
      <c r="D155" s="42"/>
      <c r="E155" s="42"/>
      <c r="F155" s="42"/>
      <c r="G155" s="42"/>
      <c r="H155" s="9"/>
      <c r="I155" s="9"/>
      <c r="J155" s="9"/>
      <c r="K155" s="9"/>
      <c r="L155" s="9"/>
      <c r="M155" s="9"/>
    </row>
    <row r="156" spans="1:13" x14ac:dyDescent="0.3">
      <c r="A156" s="14"/>
      <c r="B156" s="14"/>
      <c r="C156" s="42"/>
      <c r="D156" s="42"/>
      <c r="E156" s="42"/>
      <c r="F156" s="42"/>
      <c r="G156" s="42"/>
      <c r="H156" s="9"/>
      <c r="I156" s="9"/>
      <c r="J156" s="9"/>
      <c r="K156" s="9"/>
      <c r="L156" s="9"/>
      <c r="M156" s="9"/>
    </row>
    <row r="157" spans="1:13" x14ac:dyDescent="0.3">
      <c r="A157" s="14"/>
      <c r="B157" s="14"/>
      <c r="C157" s="42"/>
      <c r="D157" s="42"/>
      <c r="E157" s="42"/>
      <c r="F157" s="42"/>
      <c r="G157" s="42"/>
      <c r="H157" s="9"/>
      <c r="I157" s="9"/>
      <c r="J157" s="9"/>
      <c r="K157" s="9"/>
      <c r="L157" s="9"/>
      <c r="M157" s="9"/>
    </row>
    <row r="158" spans="1:13" x14ac:dyDescent="0.3">
      <c r="A158" s="14"/>
      <c r="B158" s="14"/>
      <c r="C158" s="42"/>
      <c r="D158" s="42"/>
      <c r="E158" s="42"/>
      <c r="F158" s="42"/>
      <c r="G158" s="42"/>
      <c r="H158" s="9"/>
      <c r="I158" s="9"/>
      <c r="J158" s="9"/>
      <c r="K158" s="9"/>
      <c r="L158" s="9"/>
      <c r="M158" s="9"/>
    </row>
    <row r="159" spans="1:13" x14ac:dyDescent="0.3">
      <c r="A159" s="14"/>
      <c r="B159" s="14"/>
      <c r="C159" s="42"/>
      <c r="D159" s="42"/>
      <c r="E159" s="42"/>
      <c r="F159" s="42"/>
      <c r="G159" s="42"/>
      <c r="H159" s="9"/>
      <c r="I159" s="9"/>
      <c r="J159" s="9"/>
      <c r="K159" s="9"/>
      <c r="L159" s="9"/>
      <c r="M159" s="9"/>
    </row>
    <row r="160" spans="1:13" x14ac:dyDescent="0.3">
      <c r="A160" s="14"/>
      <c r="B160" s="14"/>
      <c r="C160" s="42"/>
      <c r="D160" s="42"/>
      <c r="E160" s="42"/>
      <c r="F160" s="42"/>
      <c r="G160" s="42"/>
      <c r="H160" s="9"/>
      <c r="I160" s="9"/>
      <c r="J160" s="9"/>
      <c r="K160" s="9"/>
      <c r="L160" s="9"/>
      <c r="M160" s="9"/>
    </row>
    <row r="161" spans="1:13" x14ac:dyDescent="0.3">
      <c r="A161" s="14"/>
      <c r="B161" s="14"/>
      <c r="C161" s="42"/>
      <c r="D161" s="42"/>
      <c r="E161" s="42"/>
      <c r="F161" s="42"/>
      <c r="G161" s="42"/>
      <c r="H161" s="9"/>
      <c r="I161" s="9"/>
      <c r="J161" s="9"/>
      <c r="K161" s="9"/>
      <c r="L161" s="9"/>
      <c r="M161" s="9"/>
    </row>
    <row r="162" spans="1:13" x14ac:dyDescent="0.3">
      <c r="A162" s="14"/>
      <c r="B162" s="14"/>
      <c r="C162" s="42"/>
      <c r="D162" s="42"/>
      <c r="E162" s="42"/>
      <c r="F162" s="42"/>
      <c r="G162" s="42"/>
      <c r="H162" s="9"/>
      <c r="I162" s="9"/>
      <c r="J162" s="9"/>
      <c r="K162" s="9"/>
      <c r="L162" s="9"/>
      <c r="M162" s="9"/>
    </row>
    <row r="163" spans="1:13" x14ac:dyDescent="0.3">
      <c r="A163" s="14"/>
      <c r="B163" s="14"/>
      <c r="C163" s="42"/>
      <c r="D163" s="42"/>
      <c r="E163" s="42"/>
      <c r="F163" s="42"/>
      <c r="G163" s="42"/>
      <c r="H163" s="9"/>
      <c r="I163" s="9"/>
      <c r="J163" s="9"/>
      <c r="K163" s="9"/>
      <c r="L163" s="9"/>
      <c r="M163" s="9"/>
    </row>
    <row r="164" spans="1:13" x14ac:dyDescent="0.3">
      <c r="A164" s="14"/>
      <c r="B164" s="14"/>
      <c r="C164" s="42"/>
      <c r="D164" s="42"/>
      <c r="E164" s="42"/>
      <c r="F164" s="42"/>
      <c r="G164" s="42"/>
      <c r="H164" s="9"/>
      <c r="I164" s="9"/>
      <c r="J164" s="9"/>
      <c r="K164" s="9"/>
      <c r="L164" s="9"/>
      <c r="M164" s="9"/>
    </row>
    <row r="165" spans="1:13" x14ac:dyDescent="0.3">
      <c r="A165" s="14"/>
      <c r="B165" s="14"/>
      <c r="C165" s="42"/>
      <c r="D165" s="42"/>
      <c r="E165" s="42"/>
      <c r="F165" s="42"/>
      <c r="G165" s="42"/>
      <c r="H165" s="9"/>
      <c r="I165" s="9"/>
      <c r="J165" s="9"/>
      <c r="K165" s="9"/>
      <c r="L165" s="9"/>
      <c r="M165" s="9"/>
    </row>
    <row r="166" spans="1:13" x14ac:dyDescent="0.3">
      <c r="A166" s="14"/>
      <c r="B166" s="14"/>
      <c r="C166" s="42"/>
      <c r="D166" s="42"/>
      <c r="E166" s="42"/>
      <c r="F166" s="42"/>
      <c r="G166" s="42"/>
      <c r="H166" s="9"/>
      <c r="I166" s="9"/>
      <c r="J166" s="9"/>
      <c r="K166" s="9"/>
      <c r="L166" s="9"/>
      <c r="M166" s="9"/>
    </row>
    <row r="167" spans="1:13" x14ac:dyDescent="0.3">
      <c r="A167" s="14"/>
      <c r="B167" s="14"/>
      <c r="C167" s="42"/>
      <c r="D167" s="42"/>
      <c r="E167" s="42"/>
      <c r="F167" s="42"/>
      <c r="G167" s="42"/>
      <c r="H167" s="9"/>
      <c r="I167" s="9"/>
      <c r="J167" s="9"/>
      <c r="K167" s="9"/>
      <c r="L167" s="9"/>
      <c r="M167" s="9"/>
    </row>
    <row r="168" spans="1:13" x14ac:dyDescent="0.3">
      <c r="A168" s="14"/>
      <c r="B168" s="14"/>
      <c r="C168" s="42"/>
      <c r="D168" s="42"/>
      <c r="E168" s="42"/>
      <c r="F168" s="42"/>
      <c r="G168" s="42"/>
      <c r="H168" s="9"/>
      <c r="I168" s="9"/>
      <c r="J168" s="9"/>
      <c r="K168" s="9"/>
      <c r="L168" s="9"/>
      <c r="M168" s="9"/>
    </row>
    <row r="169" spans="1:13" x14ac:dyDescent="0.3">
      <c r="A169" s="14"/>
      <c r="B169" s="14"/>
      <c r="C169" s="42"/>
      <c r="D169" s="42"/>
      <c r="E169" s="42"/>
      <c r="F169" s="42"/>
      <c r="G169" s="42"/>
      <c r="H169" s="9"/>
      <c r="I169" s="9"/>
      <c r="J169" s="9"/>
      <c r="K169" s="9"/>
      <c r="L169" s="9"/>
      <c r="M169" s="9"/>
    </row>
    <row r="170" spans="1:13" x14ac:dyDescent="0.3">
      <c r="A170" s="14"/>
      <c r="B170" s="14"/>
      <c r="C170" s="42"/>
      <c r="D170" s="42"/>
      <c r="E170" s="42"/>
      <c r="F170" s="42"/>
      <c r="G170" s="42"/>
      <c r="H170" s="9"/>
      <c r="I170" s="9"/>
      <c r="J170" s="9"/>
      <c r="K170" s="9"/>
      <c r="L170" s="9"/>
      <c r="M170" s="9"/>
    </row>
    <row r="171" spans="1:13" x14ac:dyDescent="0.3">
      <c r="A171" s="14"/>
      <c r="B171" s="14"/>
      <c r="C171" s="42"/>
      <c r="D171" s="42"/>
      <c r="E171" s="42"/>
      <c r="F171" s="42"/>
      <c r="G171" s="42"/>
      <c r="H171" s="9"/>
      <c r="I171" s="9"/>
      <c r="J171" s="9"/>
      <c r="K171" s="9"/>
      <c r="L171" s="9"/>
      <c r="M171" s="9"/>
    </row>
    <row r="172" spans="1:13" x14ac:dyDescent="0.3">
      <c r="A172" s="14"/>
      <c r="B172" s="14"/>
      <c r="C172" s="42"/>
      <c r="D172" s="42"/>
      <c r="E172" s="42"/>
      <c r="F172" s="42"/>
      <c r="G172" s="42"/>
      <c r="H172" s="9"/>
      <c r="I172" s="9"/>
      <c r="J172" s="9"/>
      <c r="K172" s="9"/>
      <c r="L172" s="9"/>
      <c r="M172" s="9"/>
    </row>
    <row r="173" spans="1:13" x14ac:dyDescent="0.3">
      <c r="A173" s="14"/>
      <c r="B173" s="14"/>
      <c r="C173" s="42"/>
      <c r="D173" s="42"/>
      <c r="E173" s="42"/>
      <c r="F173" s="42"/>
      <c r="G173" s="42"/>
      <c r="H173" s="9"/>
      <c r="I173" s="9"/>
      <c r="J173" s="9"/>
      <c r="K173" s="9"/>
      <c r="L173" s="9"/>
      <c r="M173" s="9"/>
    </row>
    <row r="174" spans="1:13" x14ac:dyDescent="0.3">
      <c r="A174" s="14"/>
      <c r="B174" s="14"/>
      <c r="C174" s="42"/>
      <c r="D174" s="42"/>
      <c r="E174" s="42"/>
      <c r="F174" s="42"/>
      <c r="G174" s="42"/>
      <c r="H174" s="9"/>
      <c r="I174" s="9"/>
      <c r="J174" s="9"/>
      <c r="K174" s="9"/>
      <c r="L174" s="9"/>
      <c r="M174" s="9"/>
    </row>
    <row r="175" spans="1:13" x14ac:dyDescent="0.3">
      <c r="A175" s="14"/>
      <c r="B175" s="14"/>
      <c r="C175" s="42"/>
      <c r="D175" s="42"/>
      <c r="E175" s="42"/>
      <c r="F175" s="42"/>
      <c r="G175" s="42"/>
      <c r="H175" s="9"/>
      <c r="I175" s="9"/>
      <c r="J175" s="9"/>
      <c r="K175" s="9"/>
      <c r="L175" s="9"/>
      <c r="M175" s="9"/>
    </row>
    <row r="176" spans="1:13" x14ac:dyDescent="0.3">
      <c r="A176" s="14"/>
      <c r="B176" s="14"/>
      <c r="C176" s="42"/>
      <c r="D176" s="42"/>
      <c r="E176" s="42"/>
      <c r="F176" s="42"/>
      <c r="G176" s="42"/>
      <c r="H176" s="9"/>
      <c r="I176" s="9"/>
      <c r="J176" s="9"/>
      <c r="K176" s="9"/>
      <c r="L176" s="9"/>
      <c r="M176" s="9"/>
    </row>
    <row r="177" spans="1:13" x14ac:dyDescent="0.3">
      <c r="A177" s="14"/>
      <c r="B177" s="14"/>
      <c r="C177" s="42"/>
      <c r="D177" s="42"/>
      <c r="E177" s="42"/>
      <c r="F177" s="42"/>
      <c r="G177" s="42"/>
      <c r="H177" s="9"/>
      <c r="I177" s="9"/>
      <c r="J177" s="9"/>
      <c r="K177" s="9"/>
      <c r="L177" s="9"/>
      <c r="M177" s="9"/>
    </row>
    <row r="178" spans="1:13" x14ac:dyDescent="0.3">
      <c r="A178" s="14"/>
      <c r="B178" s="14"/>
      <c r="C178" s="42"/>
      <c r="D178" s="42"/>
      <c r="E178" s="42"/>
      <c r="F178" s="42"/>
      <c r="G178" s="42"/>
      <c r="H178" s="9"/>
      <c r="I178" s="9"/>
      <c r="J178" s="9"/>
      <c r="K178" s="9"/>
      <c r="L178" s="9"/>
      <c r="M178" s="9"/>
    </row>
    <row r="179" spans="1:13" x14ac:dyDescent="0.3">
      <c r="A179" s="14"/>
      <c r="B179" s="14"/>
      <c r="C179" s="42"/>
      <c r="D179" s="42"/>
      <c r="E179" s="42"/>
      <c r="F179" s="42"/>
      <c r="G179" s="42"/>
      <c r="H179" s="9"/>
      <c r="I179" s="9"/>
      <c r="J179" s="9"/>
      <c r="K179" s="9"/>
      <c r="L179" s="9"/>
      <c r="M179" s="9"/>
    </row>
    <row r="180" spans="1:13" x14ac:dyDescent="0.3">
      <c r="A180" s="14"/>
      <c r="B180" s="14"/>
      <c r="C180" s="42"/>
      <c r="D180" s="42"/>
      <c r="E180" s="42"/>
      <c r="F180" s="42"/>
      <c r="G180" s="42"/>
      <c r="H180" s="9"/>
      <c r="I180" s="9"/>
      <c r="J180" s="9"/>
      <c r="K180" s="9"/>
      <c r="L180" s="9"/>
      <c r="M180" s="9"/>
    </row>
    <row r="181" spans="1:13" x14ac:dyDescent="0.3">
      <c r="A181" s="14"/>
      <c r="B181" s="14"/>
      <c r="C181" s="42"/>
      <c r="D181" s="42"/>
      <c r="E181" s="42"/>
      <c r="F181" s="42"/>
      <c r="G181" s="42"/>
      <c r="H181" s="9"/>
      <c r="I181" s="9"/>
      <c r="J181" s="9"/>
      <c r="K181" s="9"/>
      <c r="L181" s="9"/>
      <c r="M181" s="9"/>
    </row>
    <row r="182" spans="1:13" x14ac:dyDescent="0.3">
      <c r="A182" s="14"/>
      <c r="B182" s="14"/>
      <c r="C182" s="42"/>
      <c r="D182" s="42"/>
      <c r="E182" s="42"/>
      <c r="F182" s="42"/>
      <c r="G182" s="42"/>
      <c r="H182" s="9"/>
      <c r="I182" s="9"/>
      <c r="J182" s="9"/>
      <c r="K182" s="9"/>
      <c r="L182" s="9"/>
      <c r="M182" s="9"/>
    </row>
    <row r="183" spans="1:13" x14ac:dyDescent="0.3">
      <c r="A183" s="14"/>
      <c r="B183" s="14"/>
      <c r="C183" s="42"/>
      <c r="D183" s="42"/>
      <c r="E183" s="42"/>
      <c r="F183" s="42"/>
      <c r="G183" s="42"/>
      <c r="H183" s="9"/>
      <c r="I183" s="9"/>
      <c r="J183" s="9"/>
      <c r="K183" s="9"/>
      <c r="L183" s="9"/>
      <c r="M183" s="9"/>
    </row>
    <row r="184" spans="1:13" x14ac:dyDescent="0.3">
      <c r="A184" s="14"/>
      <c r="B184" s="14"/>
      <c r="C184" s="42"/>
      <c r="D184" s="42"/>
      <c r="E184" s="42"/>
      <c r="F184" s="42"/>
      <c r="G184" s="42"/>
      <c r="H184" s="9"/>
      <c r="I184" s="9"/>
      <c r="J184" s="9"/>
      <c r="K184" s="9"/>
      <c r="L184" s="9"/>
      <c r="M184" s="9"/>
    </row>
    <row r="185" spans="1:13" x14ac:dyDescent="0.3">
      <c r="A185" s="14"/>
      <c r="B185" s="14"/>
      <c r="C185" s="42"/>
      <c r="D185" s="42"/>
      <c r="E185" s="42"/>
      <c r="F185" s="42"/>
      <c r="G185" s="42"/>
      <c r="H185" s="9"/>
      <c r="I185" s="9"/>
      <c r="J185" s="9"/>
      <c r="K185" s="9"/>
      <c r="L185" s="9"/>
      <c r="M185" s="9"/>
    </row>
    <row r="186" spans="1:13" x14ac:dyDescent="0.3">
      <c r="A186" s="14"/>
      <c r="B186" s="14"/>
      <c r="C186" s="42"/>
      <c r="D186" s="42"/>
      <c r="E186" s="42"/>
      <c r="F186" s="42"/>
      <c r="G186" s="42"/>
      <c r="H186" s="9"/>
      <c r="I186" s="9"/>
      <c r="J186" s="9"/>
      <c r="K186" s="9"/>
      <c r="L186" s="9"/>
      <c r="M186" s="9"/>
    </row>
    <row r="187" spans="1:13" x14ac:dyDescent="0.3">
      <c r="A187" s="14"/>
      <c r="B187" s="14"/>
      <c r="C187" s="42"/>
      <c r="D187" s="42"/>
      <c r="E187" s="42"/>
      <c r="F187" s="42"/>
      <c r="G187" s="42"/>
      <c r="H187" s="9"/>
      <c r="I187" s="9"/>
      <c r="J187" s="9"/>
      <c r="K187" s="9"/>
      <c r="L187" s="9"/>
      <c r="M187" s="9"/>
    </row>
    <row r="188" spans="1:13" x14ac:dyDescent="0.3">
      <c r="A188" s="14"/>
      <c r="B188" s="14"/>
      <c r="C188" s="42"/>
      <c r="D188" s="42"/>
      <c r="E188" s="42"/>
      <c r="F188" s="42"/>
      <c r="G188" s="42"/>
      <c r="H188" s="9"/>
      <c r="I188" s="9"/>
      <c r="J188" s="9"/>
      <c r="K188" s="9"/>
      <c r="L188" s="9"/>
      <c r="M188" s="9"/>
    </row>
    <row r="189" spans="1:13" x14ac:dyDescent="0.3">
      <c r="A189" s="14"/>
      <c r="B189" s="14"/>
      <c r="C189" s="42"/>
      <c r="D189" s="42"/>
      <c r="E189" s="42"/>
      <c r="F189" s="42"/>
      <c r="G189" s="42"/>
      <c r="H189" s="9"/>
      <c r="I189" s="9"/>
      <c r="J189" s="9"/>
      <c r="K189" s="9"/>
      <c r="L189" s="9"/>
      <c r="M189" s="9"/>
    </row>
    <row r="190" spans="1:13" x14ac:dyDescent="0.3">
      <c r="A190" s="14"/>
      <c r="B190" s="14"/>
      <c r="C190" s="42"/>
      <c r="D190" s="42"/>
      <c r="E190" s="42"/>
      <c r="F190" s="42"/>
      <c r="G190" s="42"/>
      <c r="H190" s="9"/>
      <c r="I190" s="9"/>
      <c r="J190" s="9"/>
      <c r="K190" s="9"/>
      <c r="L190" s="9"/>
      <c r="M190" s="9"/>
    </row>
  </sheetData>
  <mergeCells count="7">
    <mergeCell ref="B75:G75"/>
    <mergeCell ref="B76:G76"/>
    <mergeCell ref="B77:G77"/>
    <mergeCell ref="B78:G78"/>
    <mergeCell ref="B81:G81"/>
    <mergeCell ref="B80:G80"/>
    <mergeCell ref="B79:G79"/>
  </mergeCells>
  <printOptions horizontalCentered="1"/>
  <pageMargins left="0.25" right="0.25" top="0.75" bottom="0.75" header="0.3" footer="0.3"/>
  <pageSetup scale="69" orientation="portrait" r:id="rId1"/>
  <headerFooter>
    <oddFooter>&amp;C&amp;"Century Gothic,Regular"&amp;9Page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9A2F2-27B3-4FD3-B3AA-5461608090C8}">
  <sheetPr>
    <tabColor rgb="FF037784"/>
    <pageSetUpPr fitToPage="1"/>
  </sheetPr>
  <dimension ref="A1:M123"/>
  <sheetViews>
    <sheetView zoomScale="130" zoomScaleNormal="130" zoomScaleSheetLayoutView="160" workbookViewId="0">
      <pane xSplit="1" ySplit="5" topLeftCell="B6" activePane="bottomRight" state="frozen"/>
      <selection activeCell="B72" sqref="B72"/>
      <selection pane="topRight" activeCell="B72" sqref="B72"/>
      <selection pane="bottomLeft" activeCell="B72" sqref="B72"/>
      <selection pane="bottomRight" activeCell="B6" sqref="B6"/>
    </sheetView>
  </sheetViews>
  <sheetFormatPr defaultColWidth="8.88671875" defaultRowHeight="14.4" x14ac:dyDescent="0.3"/>
  <cols>
    <col min="1" max="1" width="8.88671875" style="54"/>
    <col min="2" max="2" width="45.6640625" style="54" customWidth="1"/>
    <col min="3" max="7" width="13.6640625" style="24" customWidth="1"/>
    <col min="8" max="8" width="45.109375" style="194" customWidth="1"/>
    <col min="9" max="16384" width="8.88671875" style="194"/>
  </cols>
  <sheetData>
    <row r="1" spans="1:13" s="54" customFormat="1" ht="20.399999999999999" customHeight="1" x14ac:dyDescent="0.25">
      <c r="A1" s="14"/>
      <c r="B1" s="50" t="s">
        <v>25</v>
      </c>
      <c r="C1" s="75"/>
      <c r="D1" s="75"/>
      <c r="E1" s="75"/>
      <c r="F1" s="75"/>
      <c r="G1" s="76"/>
      <c r="H1" s="14"/>
      <c r="I1" s="14"/>
      <c r="J1" s="14"/>
      <c r="K1" s="14"/>
      <c r="L1" s="14"/>
      <c r="M1" s="14"/>
    </row>
    <row r="2" spans="1:13" s="54" customFormat="1" ht="10.8" x14ac:dyDescent="0.25">
      <c r="A2" s="14"/>
      <c r="B2" s="447" t="s">
        <v>26</v>
      </c>
      <c r="C2" s="448"/>
      <c r="D2" s="448"/>
      <c r="E2" s="448"/>
      <c r="F2" s="448"/>
      <c r="G2" s="449"/>
      <c r="H2" s="14"/>
      <c r="I2" s="14"/>
      <c r="J2" s="14"/>
      <c r="K2" s="14"/>
      <c r="L2" s="14"/>
      <c r="M2" s="14"/>
    </row>
    <row r="3" spans="1:13" s="54" customFormat="1" ht="10.8" x14ac:dyDescent="0.25">
      <c r="A3" s="14"/>
      <c r="B3" s="52"/>
      <c r="C3" s="55">
        <v>2016</v>
      </c>
      <c r="D3" s="55">
        <v>2017</v>
      </c>
      <c r="E3" s="55">
        <v>2018</v>
      </c>
      <c r="F3" s="55">
        <v>2019</v>
      </c>
      <c r="G3" s="10">
        <v>2020</v>
      </c>
      <c r="H3" s="14"/>
      <c r="I3" s="14"/>
      <c r="J3" s="14"/>
      <c r="K3" s="14"/>
      <c r="L3" s="14"/>
      <c r="M3" s="14"/>
    </row>
    <row r="4" spans="1:13" s="54" customFormat="1" ht="8.1" hidden="1" customHeight="1" x14ac:dyDescent="0.25">
      <c r="A4" s="14"/>
      <c r="B4" s="57"/>
      <c r="C4" s="72"/>
      <c r="D4" s="72"/>
      <c r="E4" s="72"/>
      <c r="F4" s="72"/>
      <c r="G4" s="72"/>
      <c r="H4" s="14"/>
      <c r="I4" s="14"/>
      <c r="J4" s="14"/>
      <c r="K4" s="14"/>
      <c r="L4" s="14"/>
      <c r="M4" s="14"/>
    </row>
    <row r="5" spans="1:13" s="56" customFormat="1" ht="15.75" customHeight="1" x14ac:dyDescent="0.25">
      <c r="A5" s="131"/>
      <c r="B5" s="529" t="s">
        <v>1130</v>
      </c>
      <c r="C5" s="73"/>
      <c r="D5" s="73"/>
      <c r="E5" s="73"/>
      <c r="F5" s="73"/>
      <c r="G5" s="74"/>
      <c r="H5" s="131"/>
      <c r="I5" s="131"/>
      <c r="J5" s="131"/>
      <c r="K5" s="131"/>
      <c r="L5" s="131"/>
      <c r="M5" s="131"/>
    </row>
    <row r="6" spans="1:13" s="56" customFormat="1" ht="12" x14ac:dyDescent="0.25">
      <c r="A6" s="131"/>
      <c r="B6" s="96" t="s">
        <v>1131</v>
      </c>
      <c r="C6" s="510"/>
      <c r="D6" s="510"/>
      <c r="E6" s="510"/>
      <c r="F6" s="510"/>
      <c r="G6" s="511"/>
      <c r="H6" s="131"/>
      <c r="I6" s="131"/>
      <c r="J6" s="131"/>
      <c r="K6" s="131"/>
      <c r="L6" s="131"/>
      <c r="M6" s="131"/>
    </row>
    <row r="7" spans="1:13" s="56" customFormat="1" ht="12.6" x14ac:dyDescent="0.25">
      <c r="A7" s="131"/>
      <c r="B7" s="520" t="s">
        <v>1133</v>
      </c>
      <c r="C7" s="531" t="s">
        <v>59</v>
      </c>
      <c r="D7" s="531" t="s">
        <v>59</v>
      </c>
      <c r="E7" s="531">
        <v>3.17</v>
      </c>
      <c r="F7" s="531">
        <v>3.17</v>
      </c>
      <c r="G7" s="532">
        <v>3.17</v>
      </c>
      <c r="H7" s="421"/>
      <c r="I7" s="421"/>
      <c r="J7" s="131"/>
      <c r="K7" s="131"/>
      <c r="L7" s="131"/>
      <c r="M7" s="131"/>
    </row>
    <row r="8" spans="1:13" s="56" customFormat="1" ht="12.6" x14ac:dyDescent="0.25">
      <c r="A8" s="131"/>
      <c r="B8" s="520" t="s">
        <v>1134</v>
      </c>
      <c r="C8" s="531">
        <v>3.67</v>
      </c>
      <c r="D8" s="531">
        <v>3.73</v>
      </c>
      <c r="E8" s="531">
        <v>3.72</v>
      </c>
      <c r="F8" s="531">
        <v>3.7</v>
      </c>
      <c r="G8" s="532">
        <v>3.81</v>
      </c>
      <c r="H8" s="301"/>
      <c r="I8" s="421"/>
      <c r="J8" s="131"/>
      <c r="K8" s="131"/>
      <c r="L8" s="131"/>
      <c r="M8" s="131"/>
    </row>
    <row r="9" spans="1:13" s="56" customFormat="1" ht="12.6" x14ac:dyDescent="0.25">
      <c r="A9" s="131"/>
      <c r="B9" s="520" t="s">
        <v>1135</v>
      </c>
      <c r="C9" s="531" t="s">
        <v>59</v>
      </c>
      <c r="D9" s="531" t="s">
        <v>59</v>
      </c>
      <c r="E9" s="531">
        <v>3.34</v>
      </c>
      <c r="F9" s="531">
        <v>3.34</v>
      </c>
      <c r="G9" s="532">
        <v>3.34</v>
      </c>
      <c r="H9" s="125"/>
      <c r="I9" s="137"/>
      <c r="J9" s="131"/>
      <c r="K9" s="131"/>
      <c r="L9" s="131"/>
      <c r="M9" s="131"/>
    </row>
    <row r="10" spans="1:13" s="56" customFormat="1" ht="12.6" x14ac:dyDescent="0.25">
      <c r="A10" s="131"/>
      <c r="B10" s="520" t="s">
        <v>1136</v>
      </c>
      <c r="C10" s="533">
        <v>5.7</v>
      </c>
      <c r="D10" s="533">
        <v>4.93</v>
      </c>
      <c r="E10" s="533">
        <v>4.76</v>
      </c>
      <c r="F10" s="533">
        <v>7.73</v>
      </c>
      <c r="G10" s="534">
        <v>5.4</v>
      </c>
      <c r="H10" s="125"/>
      <c r="I10" s="137"/>
      <c r="J10" s="131"/>
      <c r="K10" s="131"/>
      <c r="L10" s="131"/>
      <c r="M10" s="131"/>
    </row>
    <row r="11" spans="1:13" s="54" customFormat="1" ht="8.1" customHeight="1" x14ac:dyDescent="0.25">
      <c r="A11" s="14"/>
      <c r="B11" s="336"/>
      <c r="C11" s="337"/>
      <c r="D11" s="337"/>
      <c r="E11" s="337"/>
      <c r="F11" s="337"/>
      <c r="G11" s="337"/>
      <c r="H11" s="14"/>
      <c r="I11" s="14"/>
      <c r="J11" s="14"/>
      <c r="K11" s="14"/>
      <c r="L11" s="14"/>
      <c r="M11" s="14"/>
    </row>
    <row r="12" spans="1:13" s="13" customFormat="1" ht="30.6" customHeight="1" x14ac:dyDescent="0.25">
      <c r="A12" s="264"/>
      <c r="B12" s="586" t="s">
        <v>1132</v>
      </c>
      <c r="C12" s="586"/>
      <c r="D12" s="586"/>
      <c r="E12" s="586"/>
      <c r="F12" s="586"/>
      <c r="G12" s="586"/>
      <c r="H12" s="125"/>
      <c r="I12" s="263"/>
      <c r="J12" s="263"/>
      <c r="K12" s="263"/>
      <c r="L12" s="263"/>
      <c r="M12" s="263"/>
    </row>
    <row r="13" spans="1:13" s="13" customFormat="1" ht="42.6" customHeight="1" x14ac:dyDescent="0.3">
      <c r="A13" s="264"/>
      <c r="B13" s="586" t="s">
        <v>1191</v>
      </c>
      <c r="C13" s="586"/>
      <c r="D13" s="586"/>
      <c r="E13" s="586"/>
      <c r="F13" s="586"/>
      <c r="G13" s="586"/>
      <c r="H13" s="515"/>
      <c r="I13" s="263"/>
      <c r="J13" s="263"/>
      <c r="K13" s="263"/>
      <c r="L13" s="263"/>
      <c r="M13" s="263"/>
    </row>
    <row r="14" spans="1:13" s="13" customFormat="1" ht="45" customHeight="1" x14ac:dyDescent="0.3">
      <c r="A14" s="264"/>
      <c r="B14" s="587" t="s">
        <v>1201</v>
      </c>
      <c r="C14" s="587"/>
      <c r="D14" s="587"/>
      <c r="E14" s="587"/>
      <c r="F14" s="587"/>
      <c r="G14" s="587"/>
      <c r="H14" s="266"/>
      <c r="I14" s="263"/>
      <c r="J14" s="263"/>
      <c r="K14" s="263"/>
      <c r="L14" s="263"/>
      <c r="M14" s="263"/>
    </row>
    <row r="15" spans="1:13" x14ac:dyDescent="0.3">
      <c r="A15" s="14"/>
      <c r="B15" s="44"/>
      <c r="C15" s="524"/>
      <c r="D15" s="524"/>
      <c r="E15" s="524"/>
      <c r="F15" s="524"/>
      <c r="G15" s="524"/>
      <c r="H15" s="9"/>
      <c r="I15" s="9"/>
      <c r="J15" s="9"/>
      <c r="K15" s="9"/>
      <c r="L15" s="9"/>
      <c r="M15" s="9"/>
    </row>
    <row r="16" spans="1:13" x14ac:dyDescent="0.3">
      <c r="A16" s="14"/>
      <c r="B16" s="46"/>
      <c r="C16" s="42"/>
      <c r="D16" s="42"/>
      <c r="E16" s="42"/>
      <c r="F16" s="42"/>
      <c r="G16" s="42"/>
      <c r="H16" s="9"/>
      <c r="I16" s="9"/>
      <c r="J16" s="9"/>
      <c r="K16" s="9"/>
      <c r="L16" s="9"/>
      <c r="M16" s="9"/>
    </row>
    <row r="17" spans="1:13" x14ac:dyDescent="0.3">
      <c r="A17" s="14"/>
      <c r="B17" s="14"/>
      <c r="C17" s="42"/>
      <c r="D17" s="42"/>
      <c r="E17" s="42"/>
      <c r="F17" s="42"/>
      <c r="G17" s="42"/>
      <c r="H17" s="9"/>
      <c r="I17" s="9"/>
      <c r="J17" s="9"/>
      <c r="K17" s="9"/>
      <c r="L17" s="9"/>
      <c r="M17" s="9"/>
    </row>
    <row r="18" spans="1:13" x14ac:dyDescent="0.3">
      <c r="A18" s="14"/>
      <c r="B18" s="14"/>
      <c r="C18" s="42"/>
      <c r="D18" s="42"/>
      <c r="E18" s="42"/>
      <c r="F18" s="42"/>
      <c r="G18" s="42"/>
      <c r="H18" s="9"/>
      <c r="I18" s="9"/>
      <c r="J18" s="9"/>
      <c r="K18" s="9"/>
      <c r="L18" s="9"/>
      <c r="M18" s="9"/>
    </row>
    <row r="19" spans="1:13" x14ac:dyDescent="0.3">
      <c r="A19" s="14"/>
      <c r="B19" s="14"/>
      <c r="C19" s="42"/>
      <c r="D19" s="42"/>
      <c r="E19" s="42"/>
      <c r="F19" s="42"/>
      <c r="G19" s="42"/>
      <c r="H19" s="9"/>
      <c r="I19" s="9"/>
      <c r="J19" s="9"/>
      <c r="K19" s="9"/>
      <c r="L19" s="9"/>
      <c r="M19" s="9"/>
    </row>
    <row r="20" spans="1:13" x14ac:dyDescent="0.3">
      <c r="A20" s="14"/>
      <c r="B20" s="14"/>
      <c r="C20" s="42"/>
      <c r="D20" s="42"/>
      <c r="E20" s="42"/>
      <c r="F20" s="42"/>
      <c r="G20" s="42"/>
      <c r="H20" s="9"/>
      <c r="I20" s="9"/>
      <c r="J20" s="9"/>
      <c r="K20" s="9"/>
      <c r="L20" s="9"/>
      <c r="M20" s="9"/>
    </row>
    <row r="21" spans="1:13" x14ac:dyDescent="0.3">
      <c r="A21" s="14"/>
      <c r="B21" s="14"/>
      <c r="C21" s="42"/>
      <c r="D21" s="42"/>
      <c r="E21" s="42"/>
      <c r="F21" s="42"/>
      <c r="G21" s="42"/>
      <c r="H21" s="9"/>
      <c r="I21" s="9"/>
      <c r="J21" s="9"/>
      <c r="K21" s="9"/>
      <c r="L21" s="9"/>
      <c r="M21" s="9"/>
    </row>
    <row r="22" spans="1:13" x14ac:dyDescent="0.3">
      <c r="A22" s="14"/>
      <c r="B22" s="14"/>
      <c r="C22" s="42"/>
      <c r="D22" s="42"/>
      <c r="E22" s="42"/>
      <c r="F22" s="42"/>
      <c r="G22" s="42"/>
      <c r="H22" s="9"/>
      <c r="I22" s="9"/>
      <c r="J22" s="9"/>
      <c r="K22" s="9"/>
      <c r="L22" s="9"/>
      <c r="M22" s="9"/>
    </row>
    <row r="23" spans="1:13" x14ac:dyDescent="0.3">
      <c r="A23" s="14"/>
      <c r="B23" s="14"/>
      <c r="C23" s="42"/>
      <c r="D23" s="42"/>
      <c r="E23" s="42"/>
      <c r="F23" s="42"/>
      <c r="G23" s="42"/>
      <c r="H23" s="9"/>
      <c r="I23" s="9"/>
      <c r="J23" s="9"/>
      <c r="K23" s="9"/>
      <c r="L23" s="9"/>
      <c r="M23" s="9"/>
    </row>
    <row r="24" spans="1:13" x14ac:dyDescent="0.3">
      <c r="A24" s="14"/>
      <c r="B24" s="14"/>
      <c r="C24" s="42"/>
      <c r="D24" s="42"/>
      <c r="E24" s="42"/>
      <c r="F24" s="42"/>
      <c r="G24" s="42"/>
      <c r="H24" s="9"/>
      <c r="I24" s="9"/>
      <c r="J24" s="9"/>
      <c r="K24" s="9"/>
      <c r="L24" s="9"/>
      <c r="M24" s="9"/>
    </row>
    <row r="25" spans="1:13" x14ac:dyDescent="0.3">
      <c r="A25" s="14"/>
      <c r="B25" s="14"/>
      <c r="C25" s="42"/>
      <c r="D25" s="42"/>
      <c r="E25" s="42"/>
      <c r="F25" s="42"/>
      <c r="G25" s="42"/>
      <c r="H25" s="9"/>
      <c r="I25" s="9"/>
      <c r="J25" s="9"/>
      <c r="K25" s="9"/>
      <c r="L25" s="9"/>
      <c r="M25" s="9"/>
    </row>
    <row r="26" spans="1:13" x14ac:dyDescent="0.3">
      <c r="A26" s="14"/>
      <c r="B26" s="14"/>
      <c r="C26" s="42"/>
      <c r="D26" s="42"/>
      <c r="E26" s="42"/>
      <c r="F26" s="42"/>
      <c r="G26" s="42"/>
      <c r="H26" s="9"/>
      <c r="I26" s="9"/>
      <c r="J26" s="9"/>
      <c r="K26" s="9"/>
      <c r="L26" s="9"/>
      <c r="M26" s="9"/>
    </row>
    <row r="27" spans="1:13" x14ac:dyDescent="0.3">
      <c r="A27" s="14"/>
      <c r="B27" s="14"/>
      <c r="C27" s="42"/>
      <c r="D27" s="42"/>
      <c r="E27" s="42"/>
      <c r="F27" s="42"/>
      <c r="G27" s="42"/>
      <c r="H27" s="9"/>
      <c r="I27" s="9"/>
      <c r="J27" s="9"/>
      <c r="K27" s="9"/>
      <c r="L27" s="9"/>
      <c r="M27" s="9"/>
    </row>
    <row r="28" spans="1:13" x14ac:dyDescent="0.3">
      <c r="A28" s="14"/>
      <c r="B28" s="14"/>
      <c r="C28" s="42"/>
      <c r="D28" s="42"/>
      <c r="E28" s="42"/>
      <c r="F28" s="42"/>
      <c r="G28" s="42"/>
      <c r="H28" s="9"/>
      <c r="I28" s="9"/>
      <c r="J28" s="9"/>
      <c r="K28" s="9"/>
      <c r="L28" s="9"/>
      <c r="M28" s="9"/>
    </row>
    <row r="29" spans="1:13" x14ac:dyDescent="0.3">
      <c r="A29" s="14"/>
      <c r="B29" s="14"/>
      <c r="C29" s="42"/>
      <c r="D29" s="42"/>
      <c r="E29" s="42"/>
      <c r="F29" s="42"/>
      <c r="G29" s="42"/>
      <c r="H29" s="9"/>
      <c r="I29" s="9"/>
      <c r="J29" s="9"/>
      <c r="K29" s="9"/>
      <c r="L29" s="9"/>
      <c r="M29" s="9"/>
    </row>
    <row r="30" spans="1:13" x14ac:dyDescent="0.3">
      <c r="A30" s="14"/>
      <c r="B30" s="14"/>
      <c r="C30" s="42"/>
      <c r="D30" s="42"/>
      <c r="E30" s="42"/>
      <c r="F30" s="42"/>
      <c r="G30" s="42"/>
      <c r="H30" s="9"/>
      <c r="I30" s="9"/>
      <c r="J30" s="9"/>
      <c r="K30" s="9"/>
      <c r="L30" s="9"/>
      <c r="M30" s="9"/>
    </row>
    <row r="31" spans="1:13" x14ac:dyDescent="0.3">
      <c r="A31" s="14"/>
      <c r="B31" s="14"/>
      <c r="C31" s="42"/>
      <c r="D31" s="42"/>
      <c r="E31" s="42"/>
      <c r="F31" s="42"/>
      <c r="G31" s="42"/>
      <c r="H31" s="9"/>
      <c r="I31" s="9"/>
      <c r="J31" s="9"/>
      <c r="K31" s="9"/>
      <c r="L31" s="9"/>
      <c r="M31" s="9"/>
    </row>
    <row r="32" spans="1:13"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row r="98" spans="1:13" x14ac:dyDescent="0.3">
      <c r="A98" s="14"/>
      <c r="B98" s="14"/>
      <c r="C98" s="42"/>
      <c r="D98" s="42"/>
      <c r="E98" s="42"/>
      <c r="F98" s="42"/>
      <c r="G98" s="42"/>
      <c r="H98" s="9"/>
      <c r="I98" s="9"/>
      <c r="J98" s="9"/>
      <c r="K98" s="9"/>
      <c r="L98" s="9"/>
      <c r="M98" s="9"/>
    </row>
    <row r="99" spans="1:13" x14ac:dyDescent="0.3">
      <c r="A99" s="14"/>
      <c r="B99" s="14"/>
      <c r="C99" s="42"/>
      <c r="D99" s="42"/>
      <c r="E99" s="42"/>
      <c r="F99" s="42"/>
      <c r="G99" s="42"/>
      <c r="H99" s="9"/>
      <c r="I99" s="9"/>
      <c r="J99" s="9"/>
      <c r="K99" s="9"/>
      <c r="L99" s="9"/>
      <c r="M99" s="9"/>
    </row>
    <row r="100" spans="1:13" x14ac:dyDescent="0.3">
      <c r="A100" s="14"/>
      <c r="B100" s="14"/>
      <c r="C100" s="42"/>
      <c r="D100" s="42"/>
      <c r="E100" s="42"/>
      <c r="F100" s="42"/>
      <c r="G100" s="42"/>
      <c r="H100" s="9"/>
      <c r="I100" s="9"/>
      <c r="J100" s="9"/>
      <c r="K100" s="9"/>
      <c r="L100" s="9"/>
      <c r="M100" s="9"/>
    </row>
    <row r="101" spans="1:13" x14ac:dyDescent="0.3">
      <c r="A101" s="14"/>
      <c r="B101" s="14"/>
      <c r="C101" s="42"/>
      <c r="D101" s="42"/>
      <c r="E101" s="42"/>
      <c r="F101" s="42"/>
      <c r="G101" s="42"/>
      <c r="H101" s="9"/>
      <c r="I101" s="9"/>
      <c r="J101" s="9"/>
      <c r="K101" s="9"/>
      <c r="L101" s="9"/>
      <c r="M101" s="9"/>
    </row>
    <row r="102" spans="1:13" x14ac:dyDescent="0.3">
      <c r="A102" s="14"/>
      <c r="B102" s="14"/>
      <c r="C102" s="42"/>
      <c r="D102" s="42"/>
      <c r="E102" s="42"/>
      <c r="F102" s="42"/>
      <c r="G102" s="42"/>
      <c r="H102" s="9"/>
      <c r="I102" s="9"/>
      <c r="J102" s="9"/>
      <c r="K102" s="9"/>
      <c r="L102" s="9"/>
      <c r="M102" s="9"/>
    </row>
    <row r="103" spans="1:13" x14ac:dyDescent="0.3">
      <c r="A103" s="14"/>
      <c r="B103" s="14"/>
      <c r="C103" s="42"/>
      <c r="D103" s="42"/>
      <c r="E103" s="42"/>
      <c r="F103" s="42"/>
      <c r="G103" s="42"/>
      <c r="H103" s="9"/>
      <c r="I103" s="9"/>
      <c r="J103" s="9"/>
      <c r="K103" s="9"/>
      <c r="L103" s="9"/>
      <c r="M103" s="9"/>
    </row>
    <row r="104" spans="1:13" x14ac:dyDescent="0.3">
      <c r="A104" s="14"/>
      <c r="B104" s="14"/>
      <c r="C104" s="42"/>
      <c r="D104" s="42"/>
      <c r="E104" s="42"/>
      <c r="F104" s="42"/>
      <c r="G104" s="42"/>
      <c r="H104" s="9"/>
      <c r="I104" s="9"/>
      <c r="J104" s="9"/>
      <c r="K104" s="9"/>
      <c r="L104" s="9"/>
      <c r="M104" s="9"/>
    </row>
    <row r="105" spans="1:13" x14ac:dyDescent="0.3">
      <c r="A105" s="14"/>
      <c r="B105" s="14"/>
      <c r="C105" s="42"/>
      <c r="D105" s="42"/>
      <c r="E105" s="42"/>
      <c r="F105" s="42"/>
      <c r="G105" s="42"/>
      <c r="H105" s="9"/>
      <c r="I105" s="9"/>
      <c r="J105" s="9"/>
      <c r="K105" s="9"/>
      <c r="L105" s="9"/>
      <c r="M105" s="9"/>
    </row>
    <row r="106" spans="1:13" x14ac:dyDescent="0.3">
      <c r="A106" s="14"/>
      <c r="B106" s="14"/>
      <c r="C106" s="42"/>
      <c r="D106" s="42"/>
      <c r="E106" s="42"/>
      <c r="F106" s="42"/>
      <c r="G106" s="42"/>
      <c r="H106" s="9"/>
      <c r="I106" s="9"/>
      <c r="J106" s="9"/>
      <c r="K106" s="9"/>
      <c r="L106" s="9"/>
      <c r="M106" s="9"/>
    </row>
    <row r="107" spans="1:13" x14ac:dyDescent="0.3">
      <c r="A107" s="14"/>
      <c r="B107" s="14"/>
      <c r="C107" s="42"/>
      <c r="D107" s="42"/>
      <c r="E107" s="42"/>
      <c r="F107" s="42"/>
      <c r="G107" s="42"/>
      <c r="H107" s="9"/>
      <c r="I107" s="9"/>
      <c r="J107" s="9"/>
      <c r="K107" s="9"/>
      <c r="L107" s="9"/>
      <c r="M107" s="9"/>
    </row>
    <row r="108" spans="1:13" x14ac:dyDescent="0.3">
      <c r="A108" s="14"/>
      <c r="B108" s="14"/>
      <c r="C108" s="42"/>
      <c r="D108" s="42"/>
      <c r="E108" s="42"/>
      <c r="F108" s="42"/>
      <c r="G108" s="42"/>
      <c r="H108" s="9"/>
      <c r="I108" s="9"/>
      <c r="J108" s="9"/>
      <c r="K108" s="9"/>
      <c r="L108" s="9"/>
      <c r="M108" s="9"/>
    </row>
    <row r="109" spans="1:13" x14ac:dyDescent="0.3">
      <c r="A109" s="14"/>
      <c r="B109" s="14"/>
      <c r="C109" s="42"/>
      <c r="D109" s="42"/>
      <c r="E109" s="42"/>
      <c r="F109" s="42"/>
      <c r="G109" s="42"/>
      <c r="H109" s="9"/>
      <c r="I109" s="9"/>
      <c r="J109" s="9"/>
      <c r="K109" s="9"/>
      <c r="L109" s="9"/>
      <c r="M109" s="9"/>
    </row>
    <row r="110" spans="1:13" x14ac:dyDescent="0.3">
      <c r="A110" s="14"/>
      <c r="B110" s="14"/>
      <c r="C110" s="42"/>
      <c r="D110" s="42"/>
      <c r="E110" s="42"/>
      <c r="F110" s="42"/>
      <c r="G110" s="42"/>
      <c r="H110" s="9"/>
      <c r="I110" s="9"/>
      <c r="J110" s="9"/>
      <c r="K110" s="9"/>
      <c r="L110" s="9"/>
      <c r="M110" s="9"/>
    </row>
    <row r="111" spans="1:13" x14ac:dyDescent="0.3">
      <c r="A111" s="14"/>
      <c r="B111" s="14"/>
      <c r="C111" s="42"/>
      <c r="D111" s="42"/>
      <c r="E111" s="42"/>
      <c r="F111" s="42"/>
      <c r="G111" s="42"/>
      <c r="H111" s="9"/>
      <c r="I111" s="9"/>
      <c r="J111" s="9"/>
      <c r="K111" s="9"/>
      <c r="L111" s="9"/>
      <c r="M111" s="9"/>
    </row>
    <row r="112" spans="1:13" x14ac:dyDescent="0.3">
      <c r="A112" s="14"/>
      <c r="B112" s="14"/>
      <c r="C112" s="42"/>
      <c r="D112" s="42"/>
      <c r="E112" s="42"/>
      <c r="F112" s="42"/>
      <c r="G112" s="42"/>
      <c r="H112" s="9"/>
      <c r="I112" s="9"/>
      <c r="J112" s="9"/>
      <c r="K112" s="9"/>
      <c r="L112" s="9"/>
      <c r="M112" s="9"/>
    </row>
    <row r="113" spans="1:13" x14ac:dyDescent="0.3">
      <c r="A113" s="14"/>
      <c r="B113" s="14"/>
      <c r="C113" s="42"/>
      <c r="D113" s="42"/>
      <c r="E113" s="42"/>
      <c r="F113" s="42"/>
      <c r="G113" s="42"/>
      <c r="H113" s="9"/>
      <c r="I113" s="9"/>
      <c r="J113" s="9"/>
      <c r="K113" s="9"/>
      <c r="L113" s="9"/>
      <c r="M113" s="9"/>
    </row>
    <row r="114" spans="1:13" x14ac:dyDescent="0.3">
      <c r="A114" s="14"/>
      <c r="B114" s="14"/>
      <c r="C114" s="42"/>
      <c r="D114" s="42"/>
      <c r="E114" s="42"/>
      <c r="F114" s="42"/>
      <c r="G114" s="42"/>
      <c r="H114" s="9"/>
      <c r="I114" s="9"/>
      <c r="J114" s="9"/>
      <c r="K114" s="9"/>
      <c r="L114" s="9"/>
      <c r="M114" s="9"/>
    </row>
    <row r="115" spans="1:13" x14ac:dyDescent="0.3">
      <c r="A115" s="14"/>
      <c r="B115" s="14"/>
      <c r="C115" s="42"/>
      <c r="D115" s="42"/>
      <c r="E115" s="42"/>
      <c r="F115" s="42"/>
      <c r="G115" s="42"/>
      <c r="H115" s="9"/>
      <c r="I115" s="9"/>
      <c r="J115" s="9"/>
      <c r="K115" s="9"/>
      <c r="L115" s="9"/>
      <c r="M115" s="9"/>
    </row>
    <row r="116" spans="1:13" x14ac:dyDescent="0.3">
      <c r="A116" s="14"/>
      <c r="B116" s="14"/>
      <c r="C116" s="42"/>
      <c r="D116" s="42"/>
      <c r="E116" s="42"/>
      <c r="F116" s="42"/>
      <c r="G116" s="42"/>
      <c r="H116" s="9"/>
      <c r="I116" s="9"/>
      <c r="J116" s="9"/>
      <c r="K116" s="9"/>
      <c r="L116" s="9"/>
      <c r="M116" s="9"/>
    </row>
    <row r="117" spans="1:13" x14ac:dyDescent="0.3">
      <c r="A117" s="14"/>
      <c r="B117" s="14"/>
      <c r="C117" s="42"/>
      <c r="D117" s="42"/>
      <c r="E117" s="42"/>
      <c r="F117" s="42"/>
      <c r="G117" s="42"/>
      <c r="H117" s="9"/>
      <c r="I117" s="9"/>
      <c r="J117" s="9"/>
      <c r="K117" s="9"/>
      <c r="L117" s="9"/>
      <c r="M117" s="9"/>
    </row>
    <row r="118" spans="1:13" x14ac:dyDescent="0.3">
      <c r="A118" s="14"/>
      <c r="B118" s="14"/>
      <c r="C118" s="42"/>
      <c r="D118" s="42"/>
      <c r="E118" s="42"/>
      <c r="F118" s="42"/>
      <c r="G118" s="42"/>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sheetData>
  <mergeCells count="3">
    <mergeCell ref="B12:G12"/>
    <mergeCell ref="B13:G13"/>
    <mergeCell ref="B14:G14"/>
  </mergeCells>
  <printOptions horizontalCentered="1"/>
  <pageMargins left="0.25" right="0.25" top="0.75" bottom="0.75" header="0.3" footer="0.3"/>
  <pageSetup scale="89" orientation="portrait" r:id="rId1"/>
  <headerFooter>
    <oddFooter>&amp;C&amp;"Century Gothic,Regular"&amp;9Page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D0D20-22BF-414F-AB49-DD9F899CF27F}">
  <sheetPr>
    <tabColor rgb="FF037784"/>
    <pageSetUpPr fitToPage="1"/>
  </sheetPr>
  <dimension ref="A1:M181"/>
  <sheetViews>
    <sheetView zoomScale="130" zoomScaleNormal="130" zoomScaleSheetLayoutView="160" workbookViewId="0">
      <pane xSplit="1" ySplit="5" topLeftCell="B6" activePane="bottomRight" state="frozen"/>
      <selection activeCell="B72" sqref="B72"/>
      <selection pane="topRight" activeCell="B72" sqref="B72"/>
      <selection pane="bottomLeft" activeCell="B72" sqref="B72"/>
      <selection pane="bottomRight" activeCell="B6" sqref="B6"/>
    </sheetView>
  </sheetViews>
  <sheetFormatPr defaultColWidth="8.88671875" defaultRowHeight="14.4" x14ac:dyDescent="0.3"/>
  <cols>
    <col min="1" max="1" width="8.88671875" style="54"/>
    <col min="2" max="2" width="45.6640625" style="54" customWidth="1"/>
    <col min="3" max="7" width="13.6640625" style="24" customWidth="1"/>
    <col min="8" max="8" width="45.109375" style="194" customWidth="1"/>
    <col min="9" max="16384" width="8.88671875" style="194"/>
  </cols>
  <sheetData>
    <row r="1" spans="1:13" s="54" customFormat="1" ht="20.399999999999999" customHeight="1" x14ac:dyDescent="0.25">
      <c r="A1" s="14"/>
      <c r="B1" s="50" t="s">
        <v>25</v>
      </c>
      <c r="C1" s="75"/>
      <c r="D1" s="75"/>
      <c r="E1" s="75"/>
      <c r="F1" s="75"/>
      <c r="G1" s="76"/>
      <c r="H1" s="14"/>
      <c r="I1" s="14"/>
      <c r="J1" s="14"/>
      <c r="K1" s="14"/>
      <c r="L1" s="14"/>
      <c r="M1" s="14"/>
    </row>
    <row r="2" spans="1:13" s="54" customFormat="1" ht="10.8" x14ac:dyDescent="0.25">
      <c r="A2" s="14"/>
      <c r="B2" s="447" t="s">
        <v>26</v>
      </c>
      <c r="C2" s="448"/>
      <c r="D2" s="448"/>
      <c r="E2" s="448"/>
      <c r="F2" s="448"/>
      <c r="G2" s="449"/>
      <c r="H2" s="14"/>
      <c r="I2" s="14"/>
      <c r="J2" s="14"/>
      <c r="K2" s="14"/>
      <c r="L2" s="14"/>
      <c r="M2" s="14"/>
    </row>
    <row r="3" spans="1:13" s="54" customFormat="1" ht="10.8" x14ac:dyDescent="0.25">
      <c r="A3" s="14"/>
      <c r="B3" s="52"/>
      <c r="C3" s="55">
        <v>2016</v>
      </c>
      <c r="D3" s="55">
        <v>2017</v>
      </c>
      <c r="E3" s="55">
        <v>2018</v>
      </c>
      <c r="F3" s="55">
        <v>2019</v>
      </c>
      <c r="G3" s="10">
        <v>2020</v>
      </c>
      <c r="H3" s="14"/>
      <c r="I3" s="14"/>
      <c r="J3" s="14"/>
      <c r="K3" s="14"/>
      <c r="L3" s="14"/>
      <c r="M3" s="14"/>
    </row>
    <row r="4" spans="1:13" s="54" customFormat="1" ht="8.1" hidden="1" customHeight="1" x14ac:dyDescent="0.25">
      <c r="A4" s="14"/>
      <c r="B4" s="57"/>
      <c r="C4" s="72"/>
      <c r="D4" s="72"/>
      <c r="E4" s="72"/>
      <c r="F4" s="72"/>
      <c r="G4" s="72"/>
      <c r="H4" s="14"/>
      <c r="I4" s="14"/>
      <c r="J4" s="14"/>
      <c r="K4" s="14"/>
      <c r="L4" s="14"/>
      <c r="M4" s="14"/>
    </row>
    <row r="5" spans="1:13" s="56" customFormat="1" ht="15.75" customHeight="1" x14ac:dyDescent="0.25">
      <c r="A5" s="131"/>
      <c r="B5" s="4" t="s">
        <v>1150</v>
      </c>
      <c r="C5" s="73"/>
      <c r="D5" s="73"/>
      <c r="E5" s="73"/>
      <c r="F5" s="73"/>
      <c r="G5" s="74"/>
      <c r="H5" s="131"/>
      <c r="I5" s="131"/>
      <c r="J5" s="131"/>
      <c r="K5" s="131"/>
      <c r="L5" s="131"/>
      <c r="M5" s="131"/>
    </row>
    <row r="6" spans="1:13" s="56" customFormat="1" ht="10.8" x14ac:dyDescent="0.25">
      <c r="A6" s="131"/>
      <c r="B6" s="8" t="s">
        <v>1148</v>
      </c>
      <c r="C6" s="510"/>
      <c r="D6" s="510"/>
      <c r="E6" s="510"/>
      <c r="F6" s="510"/>
      <c r="G6" s="511"/>
      <c r="H6" s="131"/>
      <c r="I6" s="131"/>
      <c r="J6" s="131"/>
      <c r="K6" s="131"/>
      <c r="L6" s="131"/>
      <c r="M6" s="131"/>
    </row>
    <row r="7" spans="1:13" s="56" customFormat="1" ht="10.8" x14ac:dyDescent="0.25">
      <c r="A7" s="131"/>
      <c r="B7" s="60" t="s">
        <v>1147</v>
      </c>
      <c r="C7" s="289"/>
      <c r="D7" s="289"/>
      <c r="E7" s="289"/>
      <c r="F7" s="289"/>
      <c r="G7" s="290"/>
      <c r="H7" s="131"/>
      <c r="I7" s="131"/>
      <c r="J7" s="131"/>
      <c r="K7" s="131"/>
      <c r="L7" s="131"/>
      <c r="M7" s="131"/>
    </row>
    <row r="8" spans="1:13" s="56" customFormat="1" ht="10.8" x14ac:dyDescent="0.25">
      <c r="A8" s="131"/>
      <c r="B8" s="61" t="s">
        <v>28</v>
      </c>
      <c r="C8" s="291">
        <v>1673</v>
      </c>
      <c r="D8" s="291">
        <v>1667</v>
      </c>
      <c r="E8" s="291">
        <v>1873</v>
      </c>
      <c r="F8" s="291">
        <v>2031</v>
      </c>
      <c r="G8" s="242">
        <v>2077</v>
      </c>
      <c r="H8" s="131"/>
      <c r="I8" s="131"/>
      <c r="J8" s="131"/>
      <c r="K8" s="131"/>
      <c r="L8" s="131"/>
      <c r="M8" s="131"/>
    </row>
    <row r="9" spans="1:13" s="56" customFormat="1" ht="10.8" x14ac:dyDescent="0.25">
      <c r="A9" s="131"/>
      <c r="B9" s="61" t="s">
        <v>29</v>
      </c>
      <c r="C9" s="291">
        <v>5784</v>
      </c>
      <c r="D9" s="291">
        <v>6123</v>
      </c>
      <c r="E9" s="291">
        <v>7193</v>
      </c>
      <c r="F9" s="291">
        <v>7946</v>
      </c>
      <c r="G9" s="242">
        <v>7093</v>
      </c>
      <c r="H9" s="131"/>
      <c r="I9" s="131"/>
      <c r="J9" s="131"/>
      <c r="K9" s="131"/>
      <c r="L9" s="131"/>
      <c r="M9" s="131"/>
    </row>
    <row r="10" spans="1:13" s="56" customFormat="1" ht="10.8" x14ac:dyDescent="0.25">
      <c r="A10" s="131"/>
      <c r="B10" s="61" t="s">
        <v>1149</v>
      </c>
      <c r="C10" s="291">
        <v>2093</v>
      </c>
      <c r="D10" s="291">
        <v>1918</v>
      </c>
      <c r="E10" s="291">
        <v>2131</v>
      </c>
      <c r="F10" s="291">
        <v>1803</v>
      </c>
      <c r="G10" s="242">
        <v>706</v>
      </c>
      <c r="H10" s="131"/>
      <c r="I10" s="131"/>
      <c r="J10" s="131"/>
      <c r="K10" s="131"/>
      <c r="L10" s="131"/>
      <c r="M10" s="131"/>
    </row>
    <row r="11" spans="1:13" s="56" customFormat="1" ht="10.8" x14ac:dyDescent="0.25">
      <c r="A11" s="131"/>
      <c r="B11" s="61" t="s">
        <v>30</v>
      </c>
      <c r="C11" s="291">
        <v>589</v>
      </c>
      <c r="D11" s="291">
        <v>530</v>
      </c>
      <c r="E11" s="291">
        <v>584</v>
      </c>
      <c r="F11" s="291">
        <v>694</v>
      </c>
      <c r="G11" s="242">
        <v>497</v>
      </c>
      <c r="H11" s="131"/>
      <c r="I11" s="131"/>
      <c r="J11" s="131"/>
      <c r="K11" s="131"/>
      <c r="L11" s="131"/>
      <c r="M11" s="131"/>
    </row>
    <row r="12" spans="1:13" s="56" customFormat="1" ht="10.8" x14ac:dyDescent="0.25">
      <c r="A12" s="131"/>
      <c r="B12" s="61" t="s">
        <v>31</v>
      </c>
      <c r="C12" s="291">
        <v>1321</v>
      </c>
      <c r="D12" s="291">
        <v>1132</v>
      </c>
      <c r="E12" s="291">
        <v>1676</v>
      </c>
      <c r="F12" s="291">
        <v>1767</v>
      </c>
      <c r="G12" s="242">
        <v>1031</v>
      </c>
      <c r="H12" s="131"/>
      <c r="I12" s="131"/>
      <c r="J12" s="131"/>
      <c r="K12" s="131"/>
      <c r="L12" s="131"/>
      <c r="M12" s="131"/>
    </row>
    <row r="13" spans="1:13" s="56" customFormat="1" ht="10.8" x14ac:dyDescent="0.25">
      <c r="A13" s="131"/>
      <c r="B13" s="61" t="s">
        <v>32</v>
      </c>
      <c r="C13" s="291">
        <v>355</v>
      </c>
      <c r="D13" s="291">
        <v>305</v>
      </c>
      <c r="E13" s="291">
        <v>319</v>
      </c>
      <c r="F13" s="291">
        <v>324</v>
      </c>
      <c r="G13" s="242">
        <v>325</v>
      </c>
      <c r="H13" s="131"/>
      <c r="I13" s="131"/>
      <c r="J13" s="131"/>
      <c r="K13" s="131"/>
      <c r="L13" s="131"/>
      <c r="M13" s="131"/>
    </row>
    <row r="14" spans="1:13" s="56" customFormat="1" ht="10.8" x14ac:dyDescent="0.25">
      <c r="A14" s="131"/>
      <c r="B14" s="61" t="s">
        <v>33</v>
      </c>
      <c r="C14" s="291">
        <v>6583</v>
      </c>
      <c r="D14" s="291">
        <v>6834</v>
      </c>
      <c r="E14" s="291">
        <v>7938</v>
      </c>
      <c r="F14" s="291">
        <v>8749</v>
      </c>
      <c r="G14" s="242">
        <v>8088</v>
      </c>
      <c r="H14" s="131"/>
      <c r="I14" s="131"/>
      <c r="J14" s="131"/>
      <c r="K14" s="131"/>
      <c r="L14" s="131"/>
      <c r="M14" s="131"/>
    </row>
    <row r="15" spans="1:13" s="56" customFormat="1" ht="10.8" x14ac:dyDescent="0.25">
      <c r="A15" s="131"/>
      <c r="B15" s="349" t="s">
        <v>1114</v>
      </c>
      <c r="C15" s="291">
        <v>704</v>
      </c>
      <c r="D15" s="291">
        <v>629</v>
      </c>
      <c r="E15" s="291">
        <v>1262</v>
      </c>
      <c r="F15" s="291">
        <v>1667</v>
      </c>
      <c r="G15" s="242">
        <v>2008</v>
      </c>
      <c r="H15" s="125"/>
      <c r="I15" s="131"/>
      <c r="J15" s="131"/>
      <c r="K15" s="131"/>
      <c r="L15" s="131"/>
      <c r="M15" s="131"/>
    </row>
    <row r="16" spans="1:13" s="56" customFormat="1" ht="10.8" x14ac:dyDescent="0.25">
      <c r="A16" s="131"/>
      <c r="B16" s="349" t="s">
        <v>35</v>
      </c>
      <c r="C16" s="291">
        <v>1353</v>
      </c>
      <c r="D16" s="291">
        <v>1586</v>
      </c>
      <c r="E16" s="291">
        <v>1699</v>
      </c>
      <c r="F16" s="291">
        <v>1924</v>
      </c>
      <c r="G16" s="242">
        <v>1513</v>
      </c>
      <c r="H16" s="131"/>
      <c r="I16" s="131"/>
      <c r="J16" s="131"/>
      <c r="K16" s="131"/>
      <c r="L16" s="131"/>
      <c r="M16" s="131"/>
    </row>
    <row r="17" spans="1:13" s="56" customFormat="1" ht="10.8" x14ac:dyDescent="0.25">
      <c r="A17" s="131"/>
      <c r="B17" s="349" t="s">
        <v>36</v>
      </c>
      <c r="C17" s="292">
        <v>452</v>
      </c>
      <c r="D17" s="292">
        <v>414</v>
      </c>
      <c r="E17" s="292">
        <v>443</v>
      </c>
      <c r="F17" s="292">
        <v>456</v>
      </c>
      <c r="G17" s="293">
        <v>515</v>
      </c>
      <c r="H17" s="131"/>
      <c r="I17" s="131"/>
      <c r="J17" s="131"/>
      <c r="K17" s="131"/>
      <c r="L17" s="131"/>
      <c r="M17" s="131"/>
    </row>
    <row r="18" spans="1:13" s="56" customFormat="1" ht="10.8" x14ac:dyDescent="0.25">
      <c r="A18" s="131"/>
      <c r="B18" s="92" t="s">
        <v>37</v>
      </c>
      <c r="C18" s="294">
        <v>20905</v>
      </c>
      <c r="D18" s="294">
        <v>21138</v>
      </c>
      <c r="E18" s="294">
        <v>25117</v>
      </c>
      <c r="F18" s="294">
        <v>27361</v>
      </c>
      <c r="G18" s="295">
        <v>23853</v>
      </c>
      <c r="H18" s="300"/>
      <c r="I18" s="131"/>
      <c r="J18" s="131"/>
      <c r="K18" s="131"/>
      <c r="L18" s="131"/>
      <c r="M18" s="131"/>
    </row>
    <row r="19" spans="1:13" s="56" customFormat="1" ht="5.0999999999999996" customHeight="1" x14ac:dyDescent="0.25">
      <c r="A19" s="131"/>
      <c r="B19" s="519"/>
      <c r="C19" s="296"/>
      <c r="D19" s="296"/>
      <c r="E19" s="296"/>
      <c r="F19" s="296"/>
      <c r="G19" s="297"/>
      <c r="H19" s="131"/>
      <c r="I19" s="131"/>
      <c r="J19" s="131"/>
      <c r="K19" s="131"/>
      <c r="L19" s="131"/>
      <c r="M19" s="131"/>
    </row>
    <row r="20" spans="1:13" s="56" customFormat="1" ht="10.8" x14ac:dyDescent="0.25">
      <c r="A20" s="131"/>
      <c r="B20" s="362" t="s">
        <v>1146</v>
      </c>
      <c r="C20" s="289"/>
      <c r="D20" s="289"/>
      <c r="E20" s="289"/>
      <c r="F20" s="289"/>
      <c r="G20" s="290"/>
      <c r="H20" s="131"/>
      <c r="I20" s="131"/>
      <c r="J20" s="131"/>
      <c r="K20" s="131"/>
      <c r="L20" s="131"/>
      <c r="M20" s="131"/>
    </row>
    <row r="21" spans="1:13" s="56" customFormat="1" ht="10.8" x14ac:dyDescent="0.25">
      <c r="A21" s="131"/>
      <c r="B21" s="349" t="s">
        <v>38</v>
      </c>
      <c r="C21" s="291">
        <v>905</v>
      </c>
      <c r="D21" s="291">
        <v>881</v>
      </c>
      <c r="E21" s="291">
        <v>846</v>
      </c>
      <c r="F21" s="291">
        <v>874</v>
      </c>
      <c r="G21" s="242">
        <v>895</v>
      </c>
      <c r="H21" s="131"/>
      <c r="I21" s="131"/>
      <c r="J21" s="131"/>
      <c r="K21" s="131"/>
      <c r="L21" s="131"/>
      <c r="M21" s="131"/>
    </row>
    <row r="22" spans="1:13" s="56" customFormat="1" ht="10.8" x14ac:dyDescent="0.25">
      <c r="A22" s="131"/>
      <c r="B22" s="349" t="s">
        <v>39</v>
      </c>
      <c r="C22" s="291">
        <v>21</v>
      </c>
      <c r="D22" s="291">
        <v>18</v>
      </c>
      <c r="E22" s="291">
        <v>22</v>
      </c>
      <c r="F22" s="291">
        <v>18</v>
      </c>
      <c r="G22" s="242" t="s">
        <v>40</v>
      </c>
      <c r="H22" s="131"/>
      <c r="I22" s="131"/>
      <c r="J22" s="131"/>
      <c r="K22" s="131"/>
      <c r="L22" s="131"/>
      <c r="M22" s="131"/>
    </row>
    <row r="23" spans="1:13" s="56" customFormat="1" ht="10.8" x14ac:dyDescent="0.25">
      <c r="A23" s="131"/>
      <c r="B23" s="349" t="s">
        <v>41</v>
      </c>
      <c r="C23" s="291">
        <v>325</v>
      </c>
      <c r="D23" s="291">
        <v>332</v>
      </c>
      <c r="E23" s="291">
        <v>276</v>
      </c>
      <c r="F23" s="291">
        <v>325</v>
      </c>
      <c r="G23" s="242">
        <v>339</v>
      </c>
      <c r="H23" s="131"/>
      <c r="I23" s="131"/>
      <c r="J23" s="131"/>
      <c r="K23" s="131"/>
      <c r="L23" s="131"/>
      <c r="M23" s="131"/>
    </row>
    <row r="24" spans="1:13" s="56" customFormat="1" ht="10.8" x14ac:dyDescent="0.25">
      <c r="A24" s="131"/>
      <c r="B24" s="349" t="s">
        <v>42</v>
      </c>
      <c r="C24" s="291">
        <v>87</v>
      </c>
      <c r="D24" s="291">
        <v>88</v>
      </c>
      <c r="E24" s="291">
        <v>78</v>
      </c>
      <c r="F24" s="291">
        <v>71</v>
      </c>
      <c r="G24" s="242">
        <v>53</v>
      </c>
      <c r="H24" s="131"/>
      <c r="I24" s="131"/>
      <c r="J24" s="131"/>
      <c r="K24" s="131"/>
      <c r="L24" s="131"/>
      <c r="M24" s="131"/>
    </row>
    <row r="25" spans="1:13" s="56" customFormat="1" ht="10.8" x14ac:dyDescent="0.25">
      <c r="A25" s="131"/>
      <c r="B25" s="349" t="s">
        <v>43</v>
      </c>
      <c r="C25" s="291">
        <v>1672</v>
      </c>
      <c r="D25" s="291">
        <v>1586</v>
      </c>
      <c r="E25" s="291">
        <v>1921</v>
      </c>
      <c r="F25" s="291">
        <v>1795</v>
      </c>
      <c r="G25" s="242">
        <v>1910</v>
      </c>
      <c r="H25" s="131"/>
      <c r="I25" s="131"/>
      <c r="J25" s="131"/>
      <c r="K25" s="131"/>
      <c r="L25" s="131"/>
      <c r="M25" s="131"/>
    </row>
    <row r="26" spans="1:13" s="56" customFormat="1" ht="10.8" x14ac:dyDescent="0.25">
      <c r="A26" s="131"/>
      <c r="B26" s="349" t="s">
        <v>44</v>
      </c>
      <c r="C26" s="291">
        <v>360</v>
      </c>
      <c r="D26" s="291">
        <v>367</v>
      </c>
      <c r="E26" s="291">
        <v>366</v>
      </c>
      <c r="F26" s="291">
        <v>351</v>
      </c>
      <c r="G26" s="242" t="s">
        <v>40</v>
      </c>
      <c r="H26" s="131"/>
      <c r="I26" s="131"/>
      <c r="J26" s="131"/>
      <c r="K26" s="131"/>
      <c r="L26" s="131"/>
      <c r="M26" s="131"/>
    </row>
    <row r="27" spans="1:13" s="56" customFormat="1" ht="10.8" x14ac:dyDescent="0.25">
      <c r="A27" s="131"/>
      <c r="B27" s="349" t="s">
        <v>45</v>
      </c>
      <c r="C27" s="291">
        <v>117</v>
      </c>
      <c r="D27" s="291">
        <v>143</v>
      </c>
      <c r="E27" s="291">
        <v>137</v>
      </c>
      <c r="F27" s="291">
        <v>164</v>
      </c>
      <c r="G27" s="242">
        <v>163</v>
      </c>
      <c r="H27" s="131"/>
      <c r="I27" s="131"/>
      <c r="J27" s="131"/>
      <c r="K27" s="131"/>
      <c r="L27" s="131"/>
      <c r="M27" s="131"/>
    </row>
    <row r="28" spans="1:13" s="56" customFormat="1" ht="10.8" x14ac:dyDescent="0.25">
      <c r="A28" s="131"/>
      <c r="B28" s="349" t="s">
        <v>46</v>
      </c>
      <c r="C28" s="291">
        <v>1</v>
      </c>
      <c r="D28" s="291">
        <v>1</v>
      </c>
      <c r="E28" s="291">
        <v>2</v>
      </c>
      <c r="F28" s="291">
        <v>2</v>
      </c>
      <c r="G28" s="242">
        <v>1</v>
      </c>
      <c r="H28" s="131"/>
      <c r="I28" s="131"/>
      <c r="J28" s="131"/>
      <c r="K28" s="131"/>
      <c r="L28" s="131"/>
      <c r="M28" s="131"/>
    </row>
    <row r="29" spans="1:13" s="56" customFormat="1" ht="10.8" x14ac:dyDescent="0.25">
      <c r="A29" s="131"/>
      <c r="B29" s="349" t="s">
        <v>47</v>
      </c>
      <c r="C29" s="292">
        <v>1101</v>
      </c>
      <c r="D29" s="292">
        <v>1112</v>
      </c>
      <c r="E29" s="292">
        <v>1197</v>
      </c>
      <c r="F29" s="292">
        <v>1408</v>
      </c>
      <c r="G29" s="293">
        <v>1694</v>
      </c>
      <c r="H29" s="131"/>
      <c r="I29" s="131"/>
      <c r="J29" s="131"/>
      <c r="K29" s="131"/>
      <c r="L29" s="131"/>
      <c r="M29" s="131"/>
    </row>
    <row r="30" spans="1:13" s="56" customFormat="1" ht="10.8" x14ac:dyDescent="0.25">
      <c r="A30" s="131"/>
      <c r="B30" s="92" t="s">
        <v>766</v>
      </c>
      <c r="C30" s="294">
        <v>4588</v>
      </c>
      <c r="D30" s="294">
        <v>4529</v>
      </c>
      <c r="E30" s="294">
        <v>4844</v>
      </c>
      <c r="F30" s="294">
        <v>5009</v>
      </c>
      <c r="G30" s="295">
        <v>5056</v>
      </c>
      <c r="H30" s="300"/>
      <c r="I30" s="131"/>
      <c r="J30" s="131"/>
      <c r="K30" s="131"/>
      <c r="L30" s="131"/>
      <c r="M30" s="131"/>
    </row>
    <row r="31" spans="1:13" s="56" customFormat="1" ht="5.0999999999999996" customHeight="1" x14ac:dyDescent="0.25">
      <c r="A31" s="131"/>
      <c r="B31" s="520"/>
      <c r="C31" s="298"/>
      <c r="D31" s="298"/>
      <c r="E31" s="298"/>
      <c r="F31" s="298"/>
      <c r="G31" s="299"/>
      <c r="H31" s="131"/>
      <c r="I31" s="131"/>
      <c r="J31" s="131"/>
      <c r="K31" s="131"/>
      <c r="L31" s="131"/>
      <c r="M31" s="131"/>
    </row>
    <row r="32" spans="1:13" s="56" customFormat="1" ht="10.8" x14ac:dyDescent="0.25">
      <c r="A32" s="131"/>
      <c r="B32" s="92" t="s">
        <v>1115</v>
      </c>
      <c r="C32" s="294">
        <v>32841</v>
      </c>
      <c r="D32" s="294">
        <v>27132</v>
      </c>
      <c r="E32" s="294">
        <v>31357</v>
      </c>
      <c r="F32" s="294">
        <v>26066</v>
      </c>
      <c r="G32" s="295">
        <v>24217</v>
      </c>
      <c r="H32" s="125"/>
      <c r="I32" s="131"/>
      <c r="J32" s="131"/>
      <c r="K32" s="131"/>
      <c r="L32" s="131"/>
      <c r="M32" s="131"/>
    </row>
    <row r="33" spans="1:13" s="56" customFormat="1" ht="5.0999999999999996" customHeight="1" x14ac:dyDescent="0.25">
      <c r="A33" s="131"/>
      <c r="B33" s="520"/>
      <c r="C33" s="296"/>
      <c r="D33" s="296"/>
      <c r="E33" s="296"/>
      <c r="F33" s="296"/>
      <c r="G33" s="297"/>
      <c r="H33" s="131"/>
      <c r="I33" s="131"/>
      <c r="J33" s="131"/>
      <c r="K33" s="131"/>
      <c r="L33" s="131"/>
      <c r="M33" s="131"/>
    </row>
    <row r="34" spans="1:13" s="56" customFormat="1" ht="10.8" x14ac:dyDescent="0.25">
      <c r="A34" s="131"/>
      <c r="B34" s="521" t="s">
        <v>1152</v>
      </c>
      <c r="C34" s="294">
        <v>58334</v>
      </c>
      <c r="D34" s="294">
        <v>52799</v>
      </c>
      <c r="E34" s="294">
        <v>61318</v>
      </c>
      <c r="F34" s="294">
        <v>58436</v>
      </c>
      <c r="G34" s="295">
        <v>53127</v>
      </c>
      <c r="H34" s="125"/>
      <c r="I34" s="131"/>
      <c r="J34" s="131"/>
      <c r="K34" s="131"/>
      <c r="L34" s="131"/>
      <c r="M34" s="131"/>
    </row>
    <row r="35" spans="1:13" s="56" customFormat="1" ht="10.8" x14ac:dyDescent="0.25">
      <c r="A35" s="131"/>
      <c r="B35" s="366"/>
      <c r="C35" s="292"/>
      <c r="D35" s="292"/>
      <c r="E35" s="292"/>
      <c r="F35" s="292"/>
      <c r="G35" s="293"/>
      <c r="H35" s="131"/>
      <c r="I35" s="131"/>
      <c r="J35" s="131"/>
      <c r="K35" s="131"/>
      <c r="L35" s="131"/>
      <c r="M35" s="131"/>
    </row>
    <row r="36" spans="1:13" s="56" customFormat="1" ht="10.8" x14ac:dyDescent="0.25">
      <c r="A36" s="131"/>
      <c r="B36" s="8" t="s">
        <v>1153</v>
      </c>
      <c r="C36" s="510"/>
      <c r="D36" s="510"/>
      <c r="E36" s="510"/>
      <c r="F36" s="510"/>
      <c r="G36" s="511"/>
      <c r="H36" s="131"/>
      <c r="I36" s="131"/>
      <c r="J36" s="131"/>
      <c r="K36" s="131"/>
      <c r="L36" s="131"/>
      <c r="M36" s="131"/>
    </row>
    <row r="37" spans="1:13" s="56" customFormat="1" ht="10.8" x14ac:dyDescent="0.25">
      <c r="A37" s="131"/>
      <c r="B37" s="60" t="s">
        <v>1147</v>
      </c>
      <c r="C37" s="289"/>
      <c r="D37" s="289"/>
      <c r="E37" s="289"/>
      <c r="F37" s="289"/>
      <c r="G37" s="290"/>
      <c r="H37" s="131"/>
      <c r="I37" s="131"/>
      <c r="J37" s="131"/>
      <c r="K37" s="131"/>
      <c r="L37" s="131"/>
      <c r="M37" s="131"/>
    </row>
    <row r="38" spans="1:13" s="56" customFormat="1" ht="10.8" x14ac:dyDescent="0.25">
      <c r="A38" s="131"/>
      <c r="B38" s="61" t="s">
        <v>28</v>
      </c>
      <c r="C38" s="291">
        <v>2011</v>
      </c>
      <c r="D38" s="291">
        <v>2017</v>
      </c>
      <c r="E38" s="291">
        <v>2072</v>
      </c>
      <c r="F38" s="291">
        <v>2080</v>
      </c>
      <c r="G38" s="242">
        <v>2088</v>
      </c>
      <c r="H38" s="131"/>
      <c r="I38" s="131"/>
      <c r="J38" s="131"/>
      <c r="K38" s="131"/>
      <c r="L38" s="131"/>
      <c r="M38" s="131"/>
    </row>
    <row r="39" spans="1:13" s="56" customFormat="1" ht="10.8" x14ac:dyDescent="0.25">
      <c r="A39" s="131"/>
      <c r="B39" s="61" t="s">
        <v>29</v>
      </c>
      <c r="C39" s="291">
        <v>12253</v>
      </c>
      <c r="D39" s="291">
        <v>12179</v>
      </c>
      <c r="E39" s="291">
        <v>12731</v>
      </c>
      <c r="F39" s="291">
        <v>12868</v>
      </c>
      <c r="G39" s="242">
        <v>11005</v>
      </c>
      <c r="H39" s="131"/>
      <c r="I39" s="131"/>
      <c r="J39" s="131"/>
      <c r="K39" s="131"/>
      <c r="L39" s="131"/>
      <c r="M39" s="131"/>
    </row>
    <row r="40" spans="1:13" s="56" customFormat="1" ht="10.8" x14ac:dyDescent="0.25">
      <c r="A40" s="131"/>
      <c r="B40" s="61" t="s">
        <v>1149</v>
      </c>
      <c r="C40" s="291">
        <v>2080</v>
      </c>
      <c r="D40" s="291">
        <v>1827</v>
      </c>
      <c r="E40" s="291">
        <v>1724</v>
      </c>
      <c r="F40" s="291">
        <v>1641</v>
      </c>
      <c r="G40" s="242">
        <v>886</v>
      </c>
      <c r="H40" s="131"/>
      <c r="I40" s="131"/>
      <c r="J40" s="131"/>
      <c r="K40" s="131"/>
      <c r="L40" s="131"/>
      <c r="M40" s="131"/>
    </row>
    <row r="41" spans="1:13" s="56" customFormat="1" ht="10.8" x14ac:dyDescent="0.25">
      <c r="A41" s="131"/>
      <c r="B41" s="61" t="s">
        <v>30</v>
      </c>
      <c r="C41" s="291">
        <v>468</v>
      </c>
      <c r="D41" s="291">
        <v>577</v>
      </c>
      <c r="E41" s="291">
        <v>644</v>
      </c>
      <c r="F41" s="291">
        <v>674</v>
      </c>
      <c r="G41" s="242">
        <v>464</v>
      </c>
      <c r="H41" s="131"/>
      <c r="I41" s="131"/>
      <c r="J41" s="131"/>
      <c r="K41" s="131"/>
      <c r="L41" s="131"/>
      <c r="M41" s="131"/>
    </row>
    <row r="42" spans="1:13" s="56" customFormat="1" ht="10.8" x14ac:dyDescent="0.25">
      <c r="A42" s="131"/>
      <c r="B42" s="61" t="s">
        <v>31</v>
      </c>
      <c r="C42" s="291">
        <v>2175</v>
      </c>
      <c r="D42" s="291">
        <v>1895</v>
      </c>
      <c r="E42" s="291">
        <v>2233</v>
      </c>
      <c r="F42" s="291">
        <v>2119</v>
      </c>
      <c r="G42" s="242">
        <v>1988</v>
      </c>
      <c r="H42" s="131"/>
      <c r="I42" s="131"/>
      <c r="J42" s="131"/>
      <c r="K42" s="131"/>
      <c r="L42" s="131"/>
      <c r="M42" s="131"/>
    </row>
    <row r="43" spans="1:13" s="56" customFormat="1" ht="10.8" x14ac:dyDescent="0.25">
      <c r="A43" s="131"/>
      <c r="B43" s="61" t="s">
        <v>32</v>
      </c>
      <c r="C43" s="291">
        <v>611</v>
      </c>
      <c r="D43" s="291">
        <v>619</v>
      </c>
      <c r="E43" s="291">
        <v>689</v>
      </c>
      <c r="F43" s="291">
        <v>771</v>
      </c>
      <c r="G43" s="242">
        <v>726</v>
      </c>
      <c r="H43" s="131"/>
      <c r="I43" s="131"/>
      <c r="J43" s="131"/>
      <c r="K43" s="131"/>
      <c r="L43" s="131"/>
      <c r="M43" s="131"/>
    </row>
    <row r="44" spans="1:13" s="56" customFormat="1" ht="10.8" x14ac:dyDescent="0.25">
      <c r="A44" s="131"/>
      <c r="B44" s="61" t="s">
        <v>33</v>
      </c>
      <c r="C44" s="291">
        <v>10394</v>
      </c>
      <c r="D44" s="291">
        <v>8662</v>
      </c>
      <c r="E44" s="291">
        <v>8608</v>
      </c>
      <c r="F44" s="291">
        <v>8521</v>
      </c>
      <c r="G44" s="242">
        <v>8251</v>
      </c>
      <c r="H44" s="131"/>
      <c r="I44" s="131"/>
      <c r="J44" s="131"/>
      <c r="K44" s="131"/>
      <c r="L44" s="131"/>
      <c r="M44" s="131"/>
    </row>
    <row r="45" spans="1:13" s="56" customFormat="1" ht="10.8" x14ac:dyDescent="0.25">
      <c r="A45" s="131"/>
      <c r="B45" s="349" t="s">
        <v>1114</v>
      </c>
      <c r="C45" s="291">
        <v>1365</v>
      </c>
      <c r="D45" s="291">
        <v>846</v>
      </c>
      <c r="E45" s="291">
        <v>775</v>
      </c>
      <c r="F45" s="291">
        <v>863</v>
      </c>
      <c r="G45" s="242">
        <v>1203</v>
      </c>
      <c r="H45" s="125"/>
      <c r="I45" s="131"/>
      <c r="J45" s="131"/>
      <c r="K45" s="131"/>
      <c r="L45" s="131"/>
      <c r="M45" s="131"/>
    </row>
    <row r="46" spans="1:13" s="56" customFormat="1" ht="10.8" x14ac:dyDescent="0.25">
      <c r="A46" s="131"/>
      <c r="B46" s="349" t="s">
        <v>35</v>
      </c>
      <c r="C46" s="291">
        <v>1996</v>
      </c>
      <c r="D46" s="291">
        <v>1973</v>
      </c>
      <c r="E46" s="291">
        <v>2067</v>
      </c>
      <c r="F46" s="291">
        <v>1996</v>
      </c>
      <c r="G46" s="242">
        <v>2315</v>
      </c>
      <c r="H46" s="131"/>
      <c r="I46" s="131"/>
      <c r="J46" s="131"/>
      <c r="K46" s="131"/>
      <c r="L46" s="131"/>
      <c r="M46" s="131"/>
    </row>
    <row r="47" spans="1:13" s="56" customFormat="1" ht="10.8" x14ac:dyDescent="0.25">
      <c r="A47" s="131"/>
      <c r="B47" s="349" t="s">
        <v>36</v>
      </c>
      <c r="C47" s="292">
        <v>821</v>
      </c>
      <c r="D47" s="292">
        <v>772</v>
      </c>
      <c r="E47" s="292">
        <v>755</v>
      </c>
      <c r="F47" s="292">
        <v>771</v>
      </c>
      <c r="G47" s="293">
        <v>715</v>
      </c>
      <c r="H47" s="131"/>
      <c r="I47" s="131"/>
      <c r="J47" s="131"/>
      <c r="K47" s="131"/>
      <c r="L47" s="131"/>
      <c r="M47" s="131"/>
    </row>
    <row r="48" spans="1:13" s="56" customFormat="1" ht="10.8" x14ac:dyDescent="0.25">
      <c r="A48" s="131"/>
      <c r="B48" s="92" t="s">
        <v>37</v>
      </c>
      <c r="C48" s="294">
        <v>34173</v>
      </c>
      <c r="D48" s="294">
        <v>31369</v>
      </c>
      <c r="E48" s="294">
        <v>32297</v>
      </c>
      <c r="F48" s="294">
        <v>32305</v>
      </c>
      <c r="G48" s="295">
        <v>29642</v>
      </c>
      <c r="H48" s="300"/>
      <c r="I48" s="131"/>
      <c r="J48" s="131"/>
      <c r="K48" s="131"/>
      <c r="L48" s="131"/>
      <c r="M48" s="131"/>
    </row>
    <row r="49" spans="1:13" s="56" customFormat="1" ht="5.0999999999999996" customHeight="1" x14ac:dyDescent="0.25">
      <c r="A49" s="131"/>
      <c r="B49" s="519"/>
      <c r="C49" s="296"/>
      <c r="D49" s="296"/>
      <c r="E49" s="296"/>
      <c r="F49" s="296"/>
      <c r="G49" s="297"/>
      <c r="H49" s="131"/>
      <c r="I49" s="131"/>
      <c r="J49" s="131"/>
      <c r="K49" s="131"/>
      <c r="L49" s="131"/>
      <c r="M49" s="131"/>
    </row>
    <row r="50" spans="1:13" s="56" customFormat="1" ht="10.8" x14ac:dyDescent="0.25">
      <c r="A50" s="131"/>
      <c r="B50" s="362" t="s">
        <v>1146</v>
      </c>
      <c r="C50" s="289"/>
      <c r="D50" s="289"/>
      <c r="E50" s="289"/>
      <c r="F50" s="289"/>
      <c r="G50" s="290"/>
      <c r="H50" s="131"/>
      <c r="I50" s="131"/>
      <c r="J50" s="131"/>
      <c r="K50" s="131"/>
      <c r="L50" s="131"/>
      <c r="M50" s="131"/>
    </row>
    <row r="51" spans="1:13" s="56" customFormat="1" ht="10.8" x14ac:dyDescent="0.25">
      <c r="A51" s="131"/>
      <c r="B51" s="349" t="s">
        <v>38</v>
      </c>
      <c r="C51" s="291">
        <v>1255</v>
      </c>
      <c r="D51" s="291">
        <v>1181</v>
      </c>
      <c r="E51" s="291">
        <v>1046</v>
      </c>
      <c r="F51" s="291">
        <v>1007</v>
      </c>
      <c r="G51" s="242">
        <v>1032</v>
      </c>
      <c r="H51" s="131"/>
      <c r="I51" s="131"/>
      <c r="J51" s="131"/>
      <c r="K51" s="131"/>
      <c r="L51" s="131"/>
      <c r="M51" s="131"/>
    </row>
    <row r="52" spans="1:13" s="56" customFormat="1" ht="10.8" x14ac:dyDescent="0.25">
      <c r="A52" s="131"/>
      <c r="B52" s="349" t="s">
        <v>39</v>
      </c>
      <c r="C52" s="291">
        <v>11</v>
      </c>
      <c r="D52" s="291">
        <v>11</v>
      </c>
      <c r="E52" s="291">
        <v>12</v>
      </c>
      <c r="F52" s="291">
        <v>12</v>
      </c>
      <c r="G52" s="242" t="s">
        <v>40</v>
      </c>
      <c r="H52" s="131"/>
      <c r="I52" s="131"/>
      <c r="J52" s="131"/>
      <c r="K52" s="131"/>
      <c r="L52" s="131"/>
      <c r="M52" s="131"/>
    </row>
    <row r="53" spans="1:13" s="56" customFormat="1" ht="10.8" x14ac:dyDescent="0.25">
      <c r="A53" s="131"/>
      <c r="B53" s="349" t="s">
        <v>41</v>
      </c>
      <c r="C53" s="291">
        <v>173</v>
      </c>
      <c r="D53" s="291">
        <v>157</v>
      </c>
      <c r="E53" s="291">
        <v>155</v>
      </c>
      <c r="F53" s="291">
        <v>163</v>
      </c>
      <c r="G53" s="242">
        <v>145</v>
      </c>
      <c r="H53" s="131"/>
      <c r="I53" s="131"/>
      <c r="J53" s="131"/>
      <c r="K53" s="131"/>
      <c r="L53" s="131"/>
      <c r="M53" s="131"/>
    </row>
    <row r="54" spans="1:13" s="56" customFormat="1" ht="10.8" x14ac:dyDescent="0.25">
      <c r="A54" s="131"/>
      <c r="B54" s="349" t="s">
        <v>42</v>
      </c>
      <c r="C54" s="291">
        <v>325</v>
      </c>
      <c r="D54" s="291">
        <v>328</v>
      </c>
      <c r="E54" s="291">
        <v>321</v>
      </c>
      <c r="F54" s="291">
        <v>331</v>
      </c>
      <c r="G54" s="242">
        <v>98</v>
      </c>
      <c r="H54" s="131"/>
      <c r="I54" s="131"/>
      <c r="J54" s="131"/>
      <c r="K54" s="131"/>
      <c r="L54" s="131"/>
      <c r="M54" s="131"/>
    </row>
    <row r="55" spans="1:13" s="56" customFormat="1" ht="10.8" x14ac:dyDescent="0.25">
      <c r="A55" s="131"/>
      <c r="B55" s="349" t="s">
        <v>43</v>
      </c>
      <c r="C55" s="291">
        <v>1566</v>
      </c>
      <c r="D55" s="291">
        <v>1482</v>
      </c>
      <c r="E55" s="291">
        <v>1917</v>
      </c>
      <c r="F55" s="291">
        <v>1729</v>
      </c>
      <c r="G55" s="242">
        <v>1889</v>
      </c>
      <c r="H55" s="131"/>
      <c r="I55" s="131"/>
      <c r="J55" s="131"/>
      <c r="K55" s="131"/>
      <c r="L55" s="131"/>
      <c r="M55" s="131"/>
    </row>
    <row r="56" spans="1:13" s="56" customFormat="1" ht="10.8" x14ac:dyDescent="0.25">
      <c r="A56" s="131"/>
      <c r="B56" s="349" t="s">
        <v>44</v>
      </c>
      <c r="C56" s="291">
        <v>87</v>
      </c>
      <c r="D56" s="291">
        <v>85</v>
      </c>
      <c r="E56" s="291">
        <v>85</v>
      </c>
      <c r="F56" s="291">
        <v>76</v>
      </c>
      <c r="G56" s="242" t="s">
        <v>40</v>
      </c>
      <c r="H56" s="131"/>
      <c r="I56" s="131"/>
      <c r="J56" s="131"/>
      <c r="K56" s="131"/>
      <c r="L56" s="131"/>
      <c r="M56" s="131"/>
    </row>
    <row r="57" spans="1:13" s="56" customFormat="1" ht="10.8" x14ac:dyDescent="0.25">
      <c r="A57" s="131"/>
      <c r="B57" s="349" t="s">
        <v>45</v>
      </c>
      <c r="C57" s="291">
        <v>55</v>
      </c>
      <c r="D57" s="291">
        <v>60</v>
      </c>
      <c r="E57" s="291">
        <v>64</v>
      </c>
      <c r="F57" s="291">
        <v>61</v>
      </c>
      <c r="G57" s="242">
        <v>46</v>
      </c>
      <c r="H57" s="131"/>
      <c r="I57" s="131"/>
      <c r="J57" s="131"/>
      <c r="K57" s="131"/>
      <c r="L57" s="131"/>
      <c r="M57" s="131"/>
    </row>
    <row r="58" spans="1:13" s="56" customFormat="1" ht="10.8" x14ac:dyDescent="0.25">
      <c r="A58" s="131"/>
      <c r="B58" s="349" t="s">
        <v>46</v>
      </c>
      <c r="C58" s="291">
        <v>5</v>
      </c>
      <c r="D58" s="291">
        <v>6</v>
      </c>
      <c r="E58" s="291">
        <v>6</v>
      </c>
      <c r="F58" s="291">
        <v>6</v>
      </c>
      <c r="G58" s="242">
        <v>4</v>
      </c>
      <c r="H58" s="131"/>
      <c r="I58" s="131"/>
      <c r="J58" s="131"/>
      <c r="K58" s="131"/>
      <c r="L58" s="131"/>
      <c r="M58" s="131"/>
    </row>
    <row r="59" spans="1:13" s="56" customFormat="1" ht="10.8" x14ac:dyDescent="0.25">
      <c r="A59" s="131"/>
      <c r="B59" s="349" t="s">
        <v>47</v>
      </c>
      <c r="C59" s="292">
        <v>279</v>
      </c>
      <c r="D59" s="292">
        <v>264</v>
      </c>
      <c r="E59" s="292">
        <v>278</v>
      </c>
      <c r="F59" s="292">
        <v>191</v>
      </c>
      <c r="G59" s="293">
        <v>269</v>
      </c>
      <c r="H59" s="131"/>
      <c r="I59" s="131"/>
      <c r="J59" s="131"/>
      <c r="K59" s="131"/>
      <c r="L59" s="131"/>
      <c r="M59" s="131"/>
    </row>
    <row r="60" spans="1:13" s="56" customFormat="1" ht="10.8" x14ac:dyDescent="0.25">
      <c r="A60" s="131"/>
      <c r="B60" s="92" t="s">
        <v>766</v>
      </c>
      <c r="C60" s="294">
        <v>3757</v>
      </c>
      <c r="D60" s="294">
        <v>3574</v>
      </c>
      <c r="E60" s="294">
        <v>3884</v>
      </c>
      <c r="F60" s="294">
        <v>3577</v>
      </c>
      <c r="G60" s="295">
        <v>3483</v>
      </c>
      <c r="H60" s="300"/>
      <c r="I60" s="131"/>
      <c r="J60" s="131"/>
      <c r="K60" s="131"/>
      <c r="L60" s="131"/>
      <c r="M60" s="131"/>
    </row>
    <row r="61" spans="1:13" s="56" customFormat="1" ht="5.0999999999999996" customHeight="1" x14ac:dyDescent="0.25">
      <c r="A61" s="131"/>
      <c r="B61" s="520"/>
      <c r="C61" s="298"/>
      <c r="D61" s="298"/>
      <c r="E61" s="298"/>
      <c r="F61" s="298"/>
      <c r="G61" s="299"/>
      <c r="H61" s="131"/>
      <c r="I61" s="131"/>
      <c r="J61" s="131"/>
      <c r="K61" s="131"/>
      <c r="L61" s="131"/>
      <c r="M61" s="131"/>
    </row>
    <row r="62" spans="1:13" s="56" customFormat="1" ht="10.8" x14ac:dyDescent="0.25">
      <c r="A62" s="131"/>
      <c r="B62" s="92" t="s">
        <v>1115</v>
      </c>
      <c r="C62" s="294">
        <v>0</v>
      </c>
      <c r="D62" s="294">
        <v>0</v>
      </c>
      <c r="E62" s="294">
        <v>0</v>
      </c>
      <c r="F62" s="294">
        <v>0</v>
      </c>
      <c r="G62" s="295">
        <v>0</v>
      </c>
      <c r="H62" s="125"/>
      <c r="I62" s="131"/>
      <c r="J62" s="131"/>
      <c r="K62" s="131"/>
      <c r="L62" s="131"/>
      <c r="M62" s="131"/>
    </row>
    <row r="63" spans="1:13" s="56" customFormat="1" ht="5.0999999999999996" customHeight="1" x14ac:dyDescent="0.25">
      <c r="A63" s="131"/>
      <c r="B63" s="520"/>
      <c r="C63" s="296"/>
      <c r="D63" s="296"/>
      <c r="E63" s="296"/>
      <c r="F63" s="296"/>
      <c r="G63" s="297"/>
      <c r="H63" s="131"/>
      <c r="I63" s="131"/>
      <c r="J63" s="131"/>
      <c r="K63" s="131"/>
      <c r="L63" s="131"/>
      <c r="M63" s="131"/>
    </row>
    <row r="64" spans="1:13" s="56" customFormat="1" ht="10.8" x14ac:dyDescent="0.25">
      <c r="A64" s="131"/>
      <c r="B64" s="521" t="s">
        <v>1154</v>
      </c>
      <c r="C64" s="294">
        <v>37930</v>
      </c>
      <c r="D64" s="294">
        <v>34943</v>
      </c>
      <c r="E64" s="294">
        <v>36182</v>
      </c>
      <c r="F64" s="294">
        <v>35881</v>
      </c>
      <c r="G64" s="295">
        <v>33125</v>
      </c>
      <c r="H64" s="125"/>
      <c r="I64" s="131"/>
      <c r="J64" s="131"/>
      <c r="K64" s="131"/>
      <c r="L64" s="131"/>
      <c r="M64" s="131"/>
    </row>
    <row r="65" spans="1:13" s="56" customFormat="1" ht="10.8" x14ac:dyDescent="0.25">
      <c r="A65" s="131"/>
      <c r="B65" s="366"/>
      <c r="C65" s="530"/>
      <c r="D65" s="530"/>
      <c r="E65" s="530"/>
      <c r="F65" s="530"/>
      <c r="G65" s="293"/>
      <c r="H65" s="125"/>
      <c r="I65" s="131"/>
      <c r="J65" s="131"/>
      <c r="K65" s="131"/>
      <c r="L65" s="131"/>
      <c r="M65" s="131"/>
    </row>
    <row r="66" spans="1:13" s="56" customFormat="1" ht="10.8" x14ac:dyDescent="0.25">
      <c r="A66" s="131"/>
      <c r="B66" s="359" t="s">
        <v>1155</v>
      </c>
      <c r="C66" s="512"/>
      <c r="D66" s="512"/>
      <c r="E66" s="512"/>
      <c r="F66" s="512"/>
      <c r="G66" s="513"/>
      <c r="H66" s="125"/>
      <c r="I66" s="518"/>
      <c r="J66" s="131"/>
      <c r="K66" s="131"/>
      <c r="L66" s="131"/>
      <c r="M66" s="131"/>
    </row>
    <row r="67" spans="1:13" s="56" customFormat="1" ht="10.8" x14ac:dyDescent="0.25">
      <c r="A67" s="131"/>
      <c r="B67" s="520" t="s">
        <v>1147</v>
      </c>
      <c r="C67" s="291">
        <v>55078</v>
      </c>
      <c r="D67" s="291">
        <v>52507</v>
      </c>
      <c r="E67" s="291">
        <v>57414</v>
      </c>
      <c r="F67" s="291">
        <v>59666</v>
      </c>
      <c r="G67" s="242">
        <v>53495</v>
      </c>
      <c r="H67" s="421"/>
      <c r="I67" s="421"/>
      <c r="J67" s="131"/>
      <c r="K67" s="131"/>
      <c r="L67" s="131"/>
      <c r="M67" s="131"/>
    </row>
    <row r="68" spans="1:13" s="56" customFormat="1" ht="10.8" x14ac:dyDescent="0.25">
      <c r="A68" s="131"/>
      <c r="B68" s="520" t="s">
        <v>1146</v>
      </c>
      <c r="C68" s="291">
        <v>8345</v>
      </c>
      <c r="D68" s="291">
        <v>8103</v>
      </c>
      <c r="E68" s="291">
        <v>8729</v>
      </c>
      <c r="F68" s="291">
        <v>8586</v>
      </c>
      <c r="G68" s="242">
        <v>8540</v>
      </c>
      <c r="H68" s="301"/>
      <c r="I68" s="421"/>
      <c r="J68" s="131"/>
      <c r="K68" s="131"/>
      <c r="L68" s="131"/>
      <c r="M68" s="131"/>
    </row>
    <row r="69" spans="1:13" s="56" customFormat="1" ht="10.8" x14ac:dyDescent="0.25">
      <c r="A69" s="131"/>
      <c r="B69" s="520" t="s">
        <v>1156</v>
      </c>
      <c r="C69" s="292">
        <v>32841</v>
      </c>
      <c r="D69" s="292">
        <v>27132</v>
      </c>
      <c r="E69" s="292">
        <v>31357</v>
      </c>
      <c r="F69" s="292">
        <v>26066</v>
      </c>
      <c r="G69" s="293">
        <v>24217</v>
      </c>
      <c r="H69" s="125"/>
      <c r="I69" s="137"/>
      <c r="J69" s="131"/>
      <c r="K69" s="131"/>
      <c r="L69" s="131"/>
      <c r="M69" s="131"/>
    </row>
    <row r="70" spans="1:13" s="56" customFormat="1" ht="10.8" x14ac:dyDescent="0.25">
      <c r="A70" s="131"/>
      <c r="B70" s="521" t="s">
        <v>1145</v>
      </c>
      <c r="C70" s="294">
        <v>96264</v>
      </c>
      <c r="D70" s="294">
        <v>87741</v>
      </c>
      <c r="E70" s="294">
        <v>97500</v>
      </c>
      <c r="F70" s="294">
        <v>94317</v>
      </c>
      <c r="G70" s="295">
        <v>86252</v>
      </c>
      <c r="H70" s="125"/>
      <c r="I70" s="131"/>
      <c r="J70" s="131"/>
      <c r="K70" s="131"/>
      <c r="L70" s="131"/>
      <c r="M70" s="131"/>
    </row>
    <row r="71" spans="1:13" s="54" customFormat="1" ht="8.1" customHeight="1" x14ac:dyDescent="0.25">
      <c r="A71" s="14"/>
      <c r="B71" s="336"/>
      <c r="C71" s="337"/>
      <c r="D71" s="337"/>
      <c r="E71" s="337"/>
      <c r="F71" s="337"/>
      <c r="G71" s="337"/>
      <c r="H71" s="14"/>
      <c r="I71" s="14"/>
      <c r="J71" s="14"/>
      <c r="K71" s="14"/>
      <c r="L71" s="14"/>
      <c r="M71" s="14"/>
    </row>
    <row r="72" spans="1:13" s="54" customFormat="1" ht="25.8" customHeight="1" x14ac:dyDescent="0.3">
      <c r="A72" s="338"/>
      <c r="B72" s="586" t="s">
        <v>1193</v>
      </c>
      <c r="C72" s="586"/>
      <c r="D72" s="586"/>
      <c r="E72" s="586"/>
      <c r="F72" s="586"/>
      <c r="G72" s="586"/>
      <c r="H72" s="515"/>
      <c r="I72" s="14"/>
      <c r="J72" s="14"/>
      <c r="K72" s="14"/>
      <c r="L72" s="14"/>
      <c r="M72" s="14"/>
    </row>
    <row r="73" spans="1:13" x14ac:dyDescent="0.3">
      <c r="A73" s="14"/>
      <c r="B73" s="44"/>
      <c r="C73" s="524"/>
      <c r="D73" s="524"/>
      <c r="E73" s="524"/>
      <c r="F73" s="524"/>
      <c r="G73" s="524"/>
      <c r="H73" s="9"/>
      <c r="I73" s="9"/>
      <c r="J73" s="9"/>
      <c r="K73" s="9"/>
      <c r="L73" s="9"/>
      <c r="M73" s="9"/>
    </row>
    <row r="74" spans="1:13" x14ac:dyDescent="0.3">
      <c r="A74" s="14"/>
      <c r="B74" s="46"/>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row r="98" spans="1:13" x14ac:dyDescent="0.3">
      <c r="A98" s="14"/>
      <c r="B98" s="14"/>
      <c r="C98" s="42"/>
      <c r="D98" s="42"/>
      <c r="E98" s="42"/>
      <c r="F98" s="42"/>
      <c r="G98" s="42"/>
      <c r="H98" s="9"/>
      <c r="I98" s="9"/>
      <c r="J98" s="9"/>
      <c r="K98" s="9"/>
      <c r="L98" s="9"/>
      <c r="M98" s="9"/>
    </row>
    <row r="99" spans="1:13" x14ac:dyDescent="0.3">
      <c r="A99" s="14"/>
      <c r="B99" s="14"/>
      <c r="C99" s="42"/>
      <c r="D99" s="42"/>
      <c r="E99" s="42"/>
      <c r="F99" s="42"/>
      <c r="G99" s="42"/>
      <c r="H99" s="9"/>
      <c r="I99" s="9"/>
      <c r="J99" s="9"/>
      <c r="K99" s="9"/>
      <c r="L99" s="9"/>
      <c r="M99" s="9"/>
    </row>
    <row r="100" spans="1:13" x14ac:dyDescent="0.3">
      <c r="A100" s="14"/>
      <c r="B100" s="14"/>
      <c r="C100" s="42"/>
      <c r="D100" s="42"/>
      <c r="E100" s="42"/>
      <c r="F100" s="42"/>
      <c r="G100" s="42"/>
      <c r="H100" s="9"/>
      <c r="I100" s="9"/>
      <c r="J100" s="9"/>
      <c r="K100" s="9"/>
      <c r="L100" s="9"/>
      <c r="M100" s="9"/>
    </row>
    <row r="101" spans="1:13" x14ac:dyDescent="0.3">
      <c r="A101" s="14"/>
      <c r="B101" s="14"/>
      <c r="C101" s="42"/>
      <c r="D101" s="42"/>
      <c r="E101" s="42"/>
      <c r="F101" s="42"/>
      <c r="G101" s="42"/>
      <c r="H101" s="9"/>
      <c r="I101" s="9"/>
      <c r="J101" s="9"/>
      <c r="K101" s="9"/>
      <c r="L101" s="9"/>
      <c r="M101" s="9"/>
    </row>
    <row r="102" spans="1:13" x14ac:dyDescent="0.3">
      <c r="A102" s="14"/>
      <c r="B102" s="14"/>
      <c r="C102" s="42"/>
      <c r="D102" s="42"/>
      <c r="E102" s="42"/>
      <c r="F102" s="42"/>
      <c r="G102" s="42"/>
      <c r="H102" s="9"/>
      <c r="I102" s="9"/>
      <c r="J102" s="9"/>
      <c r="K102" s="9"/>
      <c r="L102" s="9"/>
      <c r="M102" s="9"/>
    </row>
    <row r="103" spans="1:13" x14ac:dyDescent="0.3">
      <c r="A103" s="14"/>
      <c r="B103" s="14"/>
      <c r="C103" s="42"/>
      <c r="D103" s="42"/>
      <c r="E103" s="42"/>
      <c r="F103" s="42"/>
      <c r="G103" s="42"/>
      <c r="H103" s="9"/>
      <c r="I103" s="9"/>
      <c r="J103" s="9"/>
      <c r="K103" s="9"/>
      <c r="L103" s="9"/>
      <c r="M103" s="9"/>
    </row>
    <row r="104" spans="1:13" x14ac:dyDescent="0.3">
      <c r="A104" s="14"/>
      <c r="B104" s="14"/>
      <c r="C104" s="42"/>
      <c r="D104" s="42"/>
      <c r="E104" s="42"/>
      <c r="F104" s="42"/>
      <c r="G104" s="42"/>
      <c r="H104" s="9"/>
      <c r="I104" s="9"/>
      <c r="J104" s="9"/>
      <c r="K104" s="9"/>
      <c r="L104" s="9"/>
      <c r="M104" s="9"/>
    </row>
    <row r="105" spans="1:13" x14ac:dyDescent="0.3">
      <c r="A105" s="14"/>
      <c r="B105" s="14"/>
      <c r="C105" s="42"/>
      <c r="D105" s="42"/>
      <c r="E105" s="42"/>
      <c r="F105" s="42"/>
      <c r="G105" s="42"/>
      <c r="H105" s="9"/>
      <c r="I105" s="9"/>
      <c r="J105" s="9"/>
      <c r="K105" s="9"/>
      <c r="L105" s="9"/>
      <c r="M105" s="9"/>
    </row>
    <row r="106" spans="1:13" x14ac:dyDescent="0.3">
      <c r="A106" s="14"/>
      <c r="B106" s="14"/>
      <c r="C106" s="42"/>
      <c r="D106" s="42"/>
      <c r="E106" s="42"/>
      <c r="F106" s="42"/>
      <c r="G106" s="42"/>
      <c r="H106" s="9"/>
      <c r="I106" s="9"/>
      <c r="J106" s="9"/>
      <c r="K106" s="9"/>
      <c r="L106" s="9"/>
      <c r="M106" s="9"/>
    </row>
    <row r="107" spans="1:13" x14ac:dyDescent="0.3">
      <c r="A107" s="14"/>
      <c r="B107" s="14"/>
      <c r="C107" s="42"/>
      <c r="D107" s="42"/>
      <c r="E107" s="42"/>
      <c r="F107" s="42"/>
      <c r="G107" s="42"/>
      <c r="H107" s="9"/>
      <c r="I107" s="9"/>
      <c r="J107" s="9"/>
      <c r="K107" s="9"/>
      <c r="L107" s="9"/>
      <c r="M107" s="9"/>
    </row>
    <row r="108" spans="1:13" x14ac:dyDescent="0.3">
      <c r="A108" s="14"/>
      <c r="B108" s="14"/>
      <c r="C108" s="42"/>
      <c r="D108" s="42"/>
      <c r="E108" s="42"/>
      <c r="F108" s="42"/>
      <c r="G108" s="42"/>
      <c r="H108" s="9"/>
      <c r="I108" s="9"/>
      <c r="J108" s="9"/>
      <c r="K108" s="9"/>
      <c r="L108" s="9"/>
      <c r="M108" s="9"/>
    </row>
    <row r="109" spans="1:13" x14ac:dyDescent="0.3">
      <c r="A109" s="14"/>
      <c r="B109" s="14"/>
      <c r="C109" s="42"/>
      <c r="D109" s="42"/>
      <c r="E109" s="42"/>
      <c r="F109" s="42"/>
      <c r="G109" s="42"/>
      <c r="H109" s="9"/>
      <c r="I109" s="9"/>
      <c r="J109" s="9"/>
      <c r="K109" s="9"/>
      <c r="L109" s="9"/>
      <c r="M109" s="9"/>
    </row>
    <row r="110" spans="1:13" x14ac:dyDescent="0.3">
      <c r="A110" s="14"/>
      <c r="B110" s="14"/>
      <c r="C110" s="42"/>
      <c r="D110" s="42"/>
      <c r="E110" s="42"/>
      <c r="F110" s="42"/>
      <c r="G110" s="42"/>
      <c r="H110" s="9"/>
      <c r="I110" s="9"/>
      <c r="J110" s="9"/>
      <c r="K110" s="9"/>
      <c r="L110" s="9"/>
      <c r="M110" s="9"/>
    </row>
    <row r="111" spans="1:13" x14ac:dyDescent="0.3">
      <c r="A111" s="14"/>
      <c r="B111" s="14"/>
      <c r="C111" s="42"/>
      <c r="D111" s="42"/>
      <c r="E111" s="42"/>
      <c r="F111" s="42"/>
      <c r="G111" s="42"/>
      <c r="H111" s="9"/>
      <c r="I111" s="9"/>
      <c r="J111" s="9"/>
      <c r="K111" s="9"/>
      <c r="L111" s="9"/>
      <c r="M111" s="9"/>
    </row>
    <row r="112" spans="1:13" x14ac:dyDescent="0.3">
      <c r="A112" s="14"/>
      <c r="B112" s="14"/>
      <c r="C112" s="42"/>
      <c r="D112" s="42"/>
      <c r="E112" s="42"/>
      <c r="F112" s="42"/>
      <c r="G112" s="42"/>
      <c r="H112" s="9"/>
      <c r="I112" s="9"/>
      <c r="J112" s="9"/>
      <c r="K112" s="9"/>
      <c r="L112" s="9"/>
      <c r="M112" s="9"/>
    </row>
    <row r="113" spans="1:13" x14ac:dyDescent="0.3">
      <c r="A113" s="14"/>
      <c r="B113" s="14"/>
      <c r="C113" s="42"/>
      <c r="D113" s="42"/>
      <c r="E113" s="42"/>
      <c r="F113" s="42"/>
      <c r="G113" s="42"/>
      <c r="H113" s="9"/>
      <c r="I113" s="9"/>
      <c r="J113" s="9"/>
      <c r="K113" s="9"/>
      <c r="L113" s="9"/>
      <c r="M113" s="9"/>
    </row>
    <row r="114" spans="1:13" x14ac:dyDescent="0.3">
      <c r="A114" s="14"/>
      <c r="B114" s="14"/>
      <c r="C114" s="42"/>
      <c r="D114" s="42"/>
      <c r="E114" s="42"/>
      <c r="F114" s="42"/>
      <c r="G114" s="42"/>
      <c r="H114" s="9"/>
      <c r="I114" s="9"/>
      <c r="J114" s="9"/>
      <c r="K114" s="9"/>
      <c r="L114" s="9"/>
      <c r="M114" s="9"/>
    </row>
    <row r="115" spans="1:13" x14ac:dyDescent="0.3">
      <c r="A115" s="14"/>
      <c r="B115" s="14"/>
      <c r="C115" s="42"/>
      <c r="D115" s="42"/>
      <c r="E115" s="42"/>
      <c r="F115" s="42"/>
      <c r="G115" s="42"/>
      <c r="H115" s="9"/>
      <c r="I115" s="9"/>
      <c r="J115" s="9"/>
      <c r="K115" s="9"/>
      <c r="L115" s="9"/>
      <c r="M115" s="9"/>
    </row>
    <row r="116" spans="1:13" x14ac:dyDescent="0.3">
      <c r="A116" s="14"/>
      <c r="B116" s="14"/>
      <c r="C116" s="42"/>
      <c r="D116" s="42"/>
      <c r="E116" s="42"/>
      <c r="F116" s="42"/>
      <c r="G116" s="42"/>
      <c r="H116" s="9"/>
      <c r="I116" s="9"/>
      <c r="J116" s="9"/>
      <c r="K116" s="9"/>
      <c r="L116" s="9"/>
      <c r="M116" s="9"/>
    </row>
    <row r="117" spans="1:13" x14ac:dyDescent="0.3">
      <c r="A117" s="14"/>
      <c r="B117" s="14"/>
      <c r="C117" s="42"/>
      <c r="D117" s="42"/>
      <c r="E117" s="42"/>
      <c r="F117" s="42"/>
      <c r="G117" s="42"/>
      <c r="H117" s="9"/>
      <c r="I117" s="9"/>
      <c r="J117" s="9"/>
      <c r="K117" s="9"/>
      <c r="L117" s="9"/>
      <c r="M117" s="9"/>
    </row>
    <row r="118" spans="1:13" x14ac:dyDescent="0.3">
      <c r="A118" s="14"/>
      <c r="B118" s="14"/>
      <c r="C118" s="42"/>
      <c r="D118" s="42"/>
      <c r="E118" s="42"/>
      <c r="F118" s="42"/>
      <c r="G118" s="42"/>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row r="124" spans="1:13" x14ac:dyDescent="0.3">
      <c r="A124" s="14"/>
      <c r="B124" s="14"/>
      <c r="C124" s="42"/>
      <c r="D124" s="42"/>
      <c r="E124" s="42"/>
      <c r="F124" s="42"/>
      <c r="G124" s="42"/>
      <c r="H124" s="9"/>
      <c r="I124" s="9"/>
      <c r="J124" s="9"/>
      <c r="K124" s="9"/>
      <c r="L124" s="9"/>
      <c r="M124" s="9"/>
    </row>
    <row r="125" spans="1:13" x14ac:dyDescent="0.3">
      <c r="A125" s="14"/>
      <c r="B125" s="14"/>
      <c r="C125" s="42"/>
      <c r="D125" s="42"/>
      <c r="E125" s="42"/>
      <c r="F125" s="42"/>
      <c r="G125" s="42"/>
      <c r="H125" s="9"/>
      <c r="I125" s="9"/>
      <c r="J125" s="9"/>
      <c r="K125" s="9"/>
      <c r="L125" s="9"/>
      <c r="M125" s="9"/>
    </row>
    <row r="126" spans="1:13" x14ac:dyDescent="0.3">
      <c r="A126" s="14"/>
      <c r="B126" s="14"/>
      <c r="C126" s="42"/>
      <c r="D126" s="42"/>
      <c r="E126" s="42"/>
      <c r="F126" s="42"/>
      <c r="G126" s="42"/>
      <c r="H126" s="9"/>
      <c r="I126" s="9"/>
      <c r="J126" s="9"/>
      <c r="K126" s="9"/>
      <c r="L126" s="9"/>
      <c r="M126" s="9"/>
    </row>
    <row r="127" spans="1:13" x14ac:dyDescent="0.3">
      <c r="A127" s="14"/>
      <c r="B127" s="14"/>
      <c r="C127" s="42"/>
      <c r="D127" s="42"/>
      <c r="E127" s="42"/>
      <c r="F127" s="42"/>
      <c r="G127" s="42"/>
      <c r="H127" s="9"/>
      <c r="I127" s="9"/>
      <c r="J127" s="9"/>
      <c r="K127" s="9"/>
      <c r="L127" s="9"/>
      <c r="M127" s="9"/>
    </row>
    <row r="128" spans="1:13" x14ac:dyDescent="0.3">
      <c r="A128" s="14"/>
      <c r="B128" s="14"/>
      <c r="C128" s="42"/>
      <c r="D128" s="42"/>
      <c r="E128" s="42"/>
      <c r="F128" s="42"/>
      <c r="G128" s="42"/>
      <c r="H128" s="9"/>
      <c r="I128" s="9"/>
      <c r="J128" s="9"/>
      <c r="K128" s="9"/>
      <c r="L128" s="9"/>
      <c r="M128" s="9"/>
    </row>
    <row r="129" spans="1:13" x14ac:dyDescent="0.3">
      <c r="A129" s="14"/>
      <c r="B129" s="14"/>
      <c r="C129" s="42"/>
      <c r="D129" s="42"/>
      <c r="E129" s="42"/>
      <c r="F129" s="42"/>
      <c r="G129" s="42"/>
      <c r="H129" s="9"/>
      <c r="I129" s="9"/>
      <c r="J129" s="9"/>
      <c r="K129" s="9"/>
      <c r="L129" s="9"/>
      <c r="M129" s="9"/>
    </row>
    <row r="130" spans="1:13" x14ac:dyDescent="0.3">
      <c r="A130" s="14"/>
      <c r="B130" s="14"/>
      <c r="C130" s="42"/>
      <c r="D130" s="42"/>
      <c r="E130" s="42"/>
      <c r="F130" s="42"/>
      <c r="G130" s="42"/>
      <c r="H130" s="9"/>
      <c r="I130" s="9"/>
      <c r="J130" s="9"/>
      <c r="K130" s="9"/>
      <c r="L130" s="9"/>
      <c r="M130" s="9"/>
    </row>
    <row r="131" spans="1:13" x14ac:dyDescent="0.3">
      <c r="A131" s="14"/>
      <c r="B131" s="14"/>
      <c r="C131" s="42"/>
      <c r="D131" s="42"/>
      <c r="E131" s="42"/>
      <c r="F131" s="42"/>
      <c r="G131" s="42"/>
      <c r="H131" s="9"/>
      <c r="I131" s="9"/>
      <c r="J131" s="9"/>
      <c r="K131" s="9"/>
      <c r="L131" s="9"/>
      <c r="M131" s="9"/>
    </row>
    <row r="132" spans="1:13" x14ac:dyDescent="0.3">
      <c r="A132" s="14"/>
      <c r="B132" s="14"/>
      <c r="C132" s="42"/>
      <c r="D132" s="42"/>
      <c r="E132" s="42"/>
      <c r="F132" s="42"/>
      <c r="G132" s="42"/>
      <c r="H132" s="9"/>
      <c r="I132" s="9"/>
      <c r="J132" s="9"/>
      <c r="K132" s="9"/>
      <c r="L132" s="9"/>
      <c r="M132" s="9"/>
    </row>
    <row r="133" spans="1:13" x14ac:dyDescent="0.3">
      <c r="A133" s="14"/>
      <c r="B133" s="14"/>
      <c r="C133" s="42"/>
      <c r="D133" s="42"/>
      <c r="E133" s="42"/>
      <c r="F133" s="42"/>
      <c r="G133" s="42"/>
      <c r="H133" s="9"/>
      <c r="I133" s="9"/>
      <c r="J133" s="9"/>
      <c r="K133" s="9"/>
      <c r="L133" s="9"/>
      <c r="M133" s="9"/>
    </row>
    <row r="134" spans="1:13" x14ac:dyDescent="0.3">
      <c r="A134" s="14"/>
      <c r="B134" s="14"/>
      <c r="C134" s="42"/>
      <c r="D134" s="42"/>
      <c r="E134" s="42"/>
      <c r="F134" s="42"/>
      <c r="G134" s="42"/>
      <c r="H134" s="9"/>
      <c r="I134" s="9"/>
      <c r="J134" s="9"/>
      <c r="K134" s="9"/>
      <c r="L134" s="9"/>
      <c r="M134" s="9"/>
    </row>
    <row r="135" spans="1:13" x14ac:dyDescent="0.3">
      <c r="A135" s="14"/>
      <c r="B135" s="14"/>
      <c r="C135" s="42"/>
      <c r="D135" s="42"/>
      <c r="E135" s="42"/>
      <c r="F135" s="42"/>
      <c r="G135" s="42"/>
      <c r="H135" s="9"/>
      <c r="I135" s="9"/>
      <c r="J135" s="9"/>
      <c r="K135" s="9"/>
      <c r="L135" s="9"/>
      <c r="M135" s="9"/>
    </row>
    <row r="136" spans="1:13" x14ac:dyDescent="0.3">
      <c r="A136" s="14"/>
      <c r="B136" s="14"/>
      <c r="C136" s="42"/>
      <c r="D136" s="42"/>
      <c r="E136" s="42"/>
      <c r="F136" s="42"/>
      <c r="G136" s="42"/>
      <c r="H136" s="9"/>
      <c r="I136" s="9"/>
      <c r="J136" s="9"/>
      <c r="K136" s="9"/>
      <c r="L136" s="9"/>
      <c r="M136" s="9"/>
    </row>
    <row r="137" spans="1:13" x14ac:dyDescent="0.3">
      <c r="A137" s="14"/>
      <c r="B137" s="14"/>
      <c r="C137" s="42"/>
      <c r="D137" s="42"/>
      <c r="E137" s="42"/>
      <c r="F137" s="42"/>
      <c r="G137" s="42"/>
      <c r="H137" s="9"/>
      <c r="I137" s="9"/>
      <c r="J137" s="9"/>
      <c r="K137" s="9"/>
      <c r="L137" s="9"/>
      <c r="M137" s="9"/>
    </row>
    <row r="138" spans="1:13" x14ac:dyDescent="0.3">
      <c r="A138" s="14"/>
      <c r="B138" s="14"/>
      <c r="C138" s="42"/>
      <c r="D138" s="42"/>
      <c r="E138" s="42"/>
      <c r="F138" s="42"/>
      <c r="G138" s="42"/>
      <c r="H138" s="9"/>
      <c r="I138" s="9"/>
      <c r="J138" s="9"/>
      <c r="K138" s="9"/>
      <c r="L138" s="9"/>
      <c r="M138" s="9"/>
    </row>
    <row r="139" spans="1:13" x14ac:dyDescent="0.3">
      <c r="A139" s="14"/>
      <c r="B139" s="14"/>
      <c r="C139" s="42"/>
      <c r="D139" s="42"/>
      <c r="E139" s="42"/>
      <c r="F139" s="42"/>
      <c r="G139" s="42"/>
      <c r="H139" s="9"/>
      <c r="I139" s="9"/>
      <c r="J139" s="9"/>
      <c r="K139" s="9"/>
      <c r="L139" s="9"/>
      <c r="M139" s="9"/>
    </row>
    <row r="140" spans="1:13" x14ac:dyDescent="0.3">
      <c r="A140" s="14"/>
      <c r="B140" s="14"/>
      <c r="C140" s="42"/>
      <c r="D140" s="42"/>
      <c r="E140" s="42"/>
      <c r="F140" s="42"/>
      <c r="G140" s="42"/>
      <c r="H140" s="9"/>
      <c r="I140" s="9"/>
      <c r="J140" s="9"/>
      <c r="K140" s="9"/>
      <c r="L140" s="9"/>
      <c r="M140" s="9"/>
    </row>
    <row r="141" spans="1:13" x14ac:dyDescent="0.3">
      <c r="A141" s="14"/>
      <c r="B141" s="14"/>
      <c r="C141" s="42"/>
      <c r="D141" s="42"/>
      <c r="E141" s="42"/>
      <c r="F141" s="42"/>
      <c r="G141" s="42"/>
      <c r="H141" s="9"/>
      <c r="I141" s="9"/>
      <c r="J141" s="9"/>
      <c r="K141" s="9"/>
      <c r="L141" s="9"/>
      <c r="M141" s="9"/>
    </row>
    <row r="142" spans="1:13" x14ac:dyDescent="0.3">
      <c r="A142" s="14"/>
      <c r="B142" s="14"/>
      <c r="C142" s="42"/>
      <c r="D142" s="42"/>
      <c r="E142" s="42"/>
      <c r="F142" s="42"/>
      <c r="G142" s="42"/>
      <c r="H142" s="9"/>
      <c r="I142" s="9"/>
      <c r="J142" s="9"/>
      <c r="K142" s="9"/>
      <c r="L142" s="9"/>
      <c r="M142" s="9"/>
    </row>
    <row r="143" spans="1:13" x14ac:dyDescent="0.3">
      <c r="A143" s="14"/>
      <c r="B143" s="14"/>
      <c r="C143" s="42"/>
      <c r="D143" s="42"/>
      <c r="E143" s="42"/>
      <c r="F143" s="42"/>
      <c r="G143" s="42"/>
      <c r="H143" s="9"/>
      <c r="I143" s="9"/>
      <c r="J143" s="9"/>
      <c r="K143" s="9"/>
      <c r="L143" s="9"/>
      <c r="M143" s="9"/>
    </row>
    <row r="144" spans="1:13" x14ac:dyDescent="0.3">
      <c r="A144" s="14"/>
      <c r="B144" s="14"/>
      <c r="C144" s="42"/>
      <c r="D144" s="42"/>
      <c r="E144" s="42"/>
      <c r="F144" s="42"/>
      <c r="G144" s="42"/>
      <c r="H144" s="9"/>
      <c r="I144" s="9"/>
      <c r="J144" s="9"/>
      <c r="K144" s="9"/>
      <c r="L144" s="9"/>
      <c r="M144" s="9"/>
    </row>
    <row r="145" spans="1:13" x14ac:dyDescent="0.3">
      <c r="A145" s="14"/>
      <c r="B145" s="14"/>
      <c r="C145" s="42"/>
      <c r="D145" s="42"/>
      <c r="E145" s="42"/>
      <c r="F145" s="42"/>
      <c r="G145" s="42"/>
      <c r="H145" s="9"/>
      <c r="I145" s="9"/>
      <c r="J145" s="9"/>
      <c r="K145" s="9"/>
      <c r="L145" s="9"/>
      <c r="M145" s="9"/>
    </row>
    <row r="146" spans="1:13" x14ac:dyDescent="0.3">
      <c r="A146" s="14"/>
      <c r="B146" s="14"/>
      <c r="C146" s="42"/>
      <c r="D146" s="42"/>
      <c r="E146" s="42"/>
      <c r="F146" s="42"/>
      <c r="G146" s="42"/>
      <c r="H146" s="9"/>
      <c r="I146" s="9"/>
      <c r="J146" s="9"/>
      <c r="K146" s="9"/>
      <c r="L146" s="9"/>
      <c r="M146" s="9"/>
    </row>
    <row r="147" spans="1:13" x14ac:dyDescent="0.3">
      <c r="A147" s="14"/>
      <c r="B147" s="14"/>
      <c r="C147" s="42"/>
      <c r="D147" s="42"/>
      <c r="E147" s="42"/>
      <c r="F147" s="42"/>
      <c r="G147" s="42"/>
      <c r="H147" s="9"/>
      <c r="I147" s="9"/>
      <c r="J147" s="9"/>
      <c r="K147" s="9"/>
      <c r="L147" s="9"/>
      <c r="M147" s="9"/>
    </row>
    <row r="148" spans="1:13" x14ac:dyDescent="0.3">
      <c r="A148" s="14"/>
      <c r="B148" s="14"/>
      <c r="C148" s="42"/>
      <c r="D148" s="42"/>
      <c r="E148" s="42"/>
      <c r="F148" s="42"/>
      <c r="G148" s="42"/>
      <c r="H148" s="9"/>
      <c r="I148" s="9"/>
      <c r="J148" s="9"/>
      <c r="K148" s="9"/>
      <c r="L148" s="9"/>
      <c r="M148" s="9"/>
    </row>
    <row r="149" spans="1:13" x14ac:dyDescent="0.3">
      <c r="A149" s="14"/>
      <c r="B149" s="14"/>
      <c r="C149" s="42"/>
      <c r="D149" s="42"/>
      <c r="E149" s="42"/>
      <c r="F149" s="42"/>
      <c r="G149" s="42"/>
      <c r="H149" s="9"/>
      <c r="I149" s="9"/>
      <c r="J149" s="9"/>
      <c r="K149" s="9"/>
      <c r="L149" s="9"/>
      <c r="M149" s="9"/>
    </row>
    <row r="150" spans="1:13" x14ac:dyDescent="0.3">
      <c r="A150" s="14"/>
      <c r="B150" s="14"/>
      <c r="C150" s="42"/>
      <c r="D150" s="42"/>
      <c r="E150" s="42"/>
      <c r="F150" s="42"/>
      <c r="G150" s="42"/>
      <c r="H150" s="9"/>
      <c r="I150" s="9"/>
      <c r="J150" s="9"/>
      <c r="K150" s="9"/>
      <c r="L150" s="9"/>
      <c r="M150" s="9"/>
    </row>
    <row r="151" spans="1:13" x14ac:dyDescent="0.3">
      <c r="A151" s="14"/>
      <c r="B151" s="14"/>
      <c r="C151" s="42"/>
      <c r="D151" s="42"/>
      <c r="E151" s="42"/>
      <c r="F151" s="42"/>
      <c r="G151" s="42"/>
      <c r="H151" s="9"/>
      <c r="I151" s="9"/>
      <c r="J151" s="9"/>
      <c r="K151" s="9"/>
      <c r="L151" s="9"/>
      <c r="M151" s="9"/>
    </row>
    <row r="152" spans="1:13" x14ac:dyDescent="0.3">
      <c r="A152" s="14"/>
      <c r="B152" s="14"/>
      <c r="C152" s="42"/>
      <c r="D152" s="42"/>
      <c r="E152" s="42"/>
      <c r="F152" s="42"/>
      <c r="G152" s="42"/>
      <c r="H152" s="9"/>
      <c r="I152" s="9"/>
      <c r="J152" s="9"/>
      <c r="K152" s="9"/>
      <c r="L152" s="9"/>
      <c r="M152" s="9"/>
    </row>
    <row r="153" spans="1:13" x14ac:dyDescent="0.3">
      <c r="A153" s="14"/>
      <c r="B153" s="14"/>
      <c r="C153" s="42"/>
      <c r="D153" s="42"/>
      <c r="E153" s="42"/>
      <c r="F153" s="42"/>
      <c r="G153" s="42"/>
      <c r="H153" s="9"/>
      <c r="I153" s="9"/>
      <c r="J153" s="9"/>
      <c r="K153" s="9"/>
      <c r="L153" s="9"/>
      <c r="M153" s="9"/>
    </row>
    <row r="154" spans="1:13" x14ac:dyDescent="0.3">
      <c r="A154" s="14"/>
      <c r="B154" s="14"/>
      <c r="C154" s="42"/>
      <c r="D154" s="42"/>
      <c r="E154" s="42"/>
      <c r="F154" s="42"/>
      <c r="G154" s="42"/>
      <c r="H154" s="9"/>
      <c r="I154" s="9"/>
      <c r="J154" s="9"/>
      <c r="K154" s="9"/>
      <c r="L154" s="9"/>
      <c r="M154" s="9"/>
    </row>
    <row r="155" spans="1:13" x14ac:dyDescent="0.3">
      <c r="A155" s="14"/>
      <c r="B155" s="14"/>
      <c r="C155" s="42"/>
      <c r="D155" s="42"/>
      <c r="E155" s="42"/>
      <c r="F155" s="42"/>
      <c r="G155" s="42"/>
      <c r="H155" s="9"/>
      <c r="I155" s="9"/>
      <c r="J155" s="9"/>
      <c r="K155" s="9"/>
      <c r="L155" s="9"/>
      <c r="M155" s="9"/>
    </row>
    <row r="156" spans="1:13" x14ac:dyDescent="0.3">
      <c r="A156" s="14"/>
      <c r="B156" s="14"/>
      <c r="C156" s="42"/>
      <c r="D156" s="42"/>
      <c r="E156" s="42"/>
      <c r="F156" s="42"/>
      <c r="G156" s="42"/>
      <c r="H156" s="9"/>
      <c r="I156" s="9"/>
      <c r="J156" s="9"/>
      <c r="K156" s="9"/>
      <c r="L156" s="9"/>
      <c r="M156" s="9"/>
    </row>
    <row r="157" spans="1:13" x14ac:dyDescent="0.3">
      <c r="A157" s="14"/>
      <c r="B157" s="14"/>
      <c r="C157" s="42"/>
      <c r="D157" s="42"/>
      <c r="E157" s="42"/>
      <c r="F157" s="42"/>
      <c r="G157" s="42"/>
      <c r="H157" s="9"/>
      <c r="I157" s="9"/>
      <c r="J157" s="9"/>
      <c r="K157" s="9"/>
      <c r="L157" s="9"/>
      <c r="M157" s="9"/>
    </row>
    <row r="158" spans="1:13" x14ac:dyDescent="0.3">
      <c r="A158" s="14"/>
      <c r="B158" s="14"/>
      <c r="C158" s="42"/>
      <c r="D158" s="42"/>
      <c r="E158" s="42"/>
      <c r="F158" s="42"/>
      <c r="G158" s="42"/>
      <c r="H158" s="9"/>
      <c r="I158" s="9"/>
      <c r="J158" s="9"/>
      <c r="K158" s="9"/>
      <c r="L158" s="9"/>
      <c r="M158" s="9"/>
    </row>
    <row r="159" spans="1:13" x14ac:dyDescent="0.3">
      <c r="A159" s="14"/>
      <c r="B159" s="14"/>
      <c r="C159" s="42"/>
      <c r="D159" s="42"/>
      <c r="E159" s="42"/>
      <c r="F159" s="42"/>
      <c r="G159" s="42"/>
      <c r="H159" s="9"/>
      <c r="I159" s="9"/>
      <c r="J159" s="9"/>
      <c r="K159" s="9"/>
      <c r="L159" s="9"/>
      <c r="M159" s="9"/>
    </row>
    <row r="160" spans="1:13" x14ac:dyDescent="0.3">
      <c r="A160" s="14"/>
      <c r="B160" s="14"/>
      <c r="C160" s="42"/>
      <c r="D160" s="42"/>
      <c r="E160" s="42"/>
      <c r="F160" s="42"/>
      <c r="G160" s="42"/>
      <c r="H160" s="9"/>
      <c r="I160" s="9"/>
      <c r="J160" s="9"/>
      <c r="K160" s="9"/>
      <c r="L160" s="9"/>
      <c r="M160" s="9"/>
    </row>
    <row r="161" spans="1:13" x14ac:dyDescent="0.3">
      <c r="A161" s="14"/>
      <c r="B161" s="14"/>
      <c r="C161" s="42"/>
      <c r="D161" s="42"/>
      <c r="E161" s="42"/>
      <c r="F161" s="42"/>
      <c r="G161" s="42"/>
      <c r="H161" s="9"/>
      <c r="I161" s="9"/>
      <c r="J161" s="9"/>
      <c r="K161" s="9"/>
      <c r="L161" s="9"/>
      <c r="M161" s="9"/>
    </row>
    <row r="162" spans="1:13" x14ac:dyDescent="0.3">
      <c r="A162" s="14"/>
      <c r="B162" s="14"/>
      <c r="C162" s="42"/>
      <c r="D162" s="42"/>
      <c r="E162" s="42"/>
      <c r="F162" s="42"/>
      <c r="G162" s="42"/>
      <c r="H162" s="9"/>
      <c r="I162" s="9"/>
      <c r="J162" s="9"/>
      <c r="K162" s="9"/>
      <c r="L162" s="9"/>
      <c r="M162" s="9"/>
    </row>
    <row r="163" spans="1:13" x14ac:dyDescent="0.3">
      <c r="A163" s="14"/>
      <c r="B163" s="14"/>
      <c r="C163" s="42"/>
      <c r="D163" s="42"/>
      <c r="E163" s="42"/>
      <c r="F163" s="42"/>
      <c r="G163" s="42"/>
      <c r="H163" s="9"/>
      <c r="I163" s="9"/>
      <c r="J163" s="9"/>
      <c r="K163" s="9"/>
      <c r="L163" s="9"/>
      <c r="M163" s="9"/>
    </row>
    <row r="164" spans="1:13" x14ac:dyDescent="0.3">
      <c r="A164" s="14"/>
      <c r="B164" s="14"/>
      <c r="C164" s="42"/>
      <c r="D164" s="42"/>
      <c r="E164" s="42"/>
      <c r="F164" s="42"/>
      <c r="G164" s="42"/>
      <c r="H164" s="9"/>
      <c r="I164" s="9"/>
      <c r="J164" s="9"/>
      <c r="K164" s="9"/>
      <c r="L164" s="9"/>
      <c r="M164" s="9"/>
    </row>
    <row r="165" spans="1:13" x14ac:dyDescent="0.3">
      <c r="A165" s="14"/>
      <c r="B165" s="14"/>
      <c r="C165" s="42"/>
      <c r="D165" s="42"/>
      <c r="E165" s="42"/>
      <c r="F165" s="42"/>
      <c r="G165" s="42"/>
      <c r="H165" s="9"/>
      <c r="I165" s="9"/>
      <c r="J165" s="9"/>
      <c r="K165" s="9"/>
      <c r="L165" s="9"/>
      <c r="M165" s="9"/>
    </row>
    <row r="166" spans="1:13" x14ac:dyDescent="0.3">
      <c r="A166" s="14"/>
      <c r="B166" s="14"/>
      <c r="C166" s="42"/>
      <c r="D166" s="42"/>
      <c r="E166" s="42"/>
      <c r="F166" s="42"/>
      <c r="G166" s="42"/>
      <c r="H166" s="9"/>
      <c r="I166" s="9"/>
      <c r="J166" s="9"/>
      <c r="K166" s="9"/>
      <c r="L166" s="9"/>
      <c r="M166" s="9"/>
    </row>
    <row r="167" spans="1:13" x14ac:dyDescent="0.3">
      <c r="A167" s="14"/>
      <c r="B167" s="14"/>
      <c r="C167" s="42"/>
      <c r="D167" s="42"/>
      <c r="E167" s="42"/>
      <c r="F167" s="42"/>
      <c r="G167" s="42"/>
      <c r="H167" s="9"/>
      <c r="I167" s="9"/>
      <c r="J167" s="9"/>
      <c r="K167" s="9"/>
      <c r="L167" s="9"/>
      <c r="M167" s="9"/>
    </row>
    <row r="168" spans="1:13" x14ac:dyDescent="0.3">
      <c r="A168" s="14"/>
      <c r="B168" s="14"/>
      <c r="C168" s="42"/>
      <c r="D168" s="42"/>
      <c r="E168" s="42"/>
      <c r="F168" s="42"/>
      <c r="G168" s="42"/>
      <c r="H168" s="9"/>
      <c r="I168" s="9"/>
      <c r="J168" s="9"/>
      <c r="K168" s="9"/>
      <c r="L168" s="9"/>
      <c r="M168" s="9"/>
    </row>
    <row r="169" spans="1:13" x14ac:dyDescent="0.3">
      <c r="A169" s="14"/>
      <c r="B169" s="14"/>
      <c r="C169" s="42"/>
      <c r="D169" s="42"/>
      <c r="E169" s="42"/>
      <c r="F169" s="42"/>
      <c r="G169" s="42"/>
      <c r="H169" s="9"/>
      <c r="I169" s="9"/>
      <c r="J169" s="9"/>
      <c r="K169" s="9"/>
      <c r="L169" s="9"/>
      <c r="M169" s="9"/>
    </row>
    <row r="170" spans="1:13" x14ac:dyDescent="0.3">
      <c r="A170" s="14"/>
      <c r="B170" s="14"/>
      <c r="C170" s="42"/>
      <c r="D170" s="42"/>
      <c r="E170" s="42"/>
      <c r="F170" s="42"/>
      <c r="G170" s="42"/>
      <c r="H170" s="9"/>
      <c r="I170" s="9"/>
      <c r="J170" s="9"/>
      <c r="K170" s="9"/>
      <c r="L170" s="9"/>
      <c r="M170" s="9"/>
    </row>
    <row r="171" spans="1:13" x14ac:dyDescent="0.3">
      <c r="A171" s="14"/>
      <c r="B171" s="14"/>
      <c r="C171" s="42"/>
      <c r="D171" s="42"/>
      <c r="E171" s="42"/>
      <c r="F171" s="42"/>
      <c r="G171" s="42"/>
      <c r="H171" s="9"/>
      <c r="I171" s="9"/>
      <c r="J171" s="9"/>
      <c r="K171" s="9"/>
      <c r="L171" s="9"/>
      <c r="M171" s="9"/>
    </row>
    <row r="172" spans="1:13" x14ac:dyDescent="0.3">
      <c r="A172" s="14"/>
      <c r="B172" s="14"/>
      <c r="C172" s="42"/>
      <c r="D172" s="42"/>
      <c r="E172" s="42"/>
      <c r="F172" s="42"/>
      <c r="G172" s="42"/>
      <c r="H172" s="9"/>
      <c r="I172" s="9"/>
      <c r="J172" s="9"/>
      <c r="K172" s="9"/>
      <c r="L172" s="9"/>
      <c r="M172" s="9"/>
    </row>
    <row r="173" spans="1:13" x14ac:dyDescent="0.3">
      <c r="A173" s="14"/>
      <c r="B173" s="14"/>
      <c r="C173" s="42"/>
      <c r="D173" s="42"/>
      <c r="E173" s="42"/>
      <c r="F173" s="42"/>
      <c r="G173" s="42"/>
      <c r="H173" s="9"/>
      <c r="I173" s="9"/>
      <c r="J173" s="9"/>
      <c r="K173" s="9"/>
      <c r="L173" s="9"/>
      <c r="M173" s="9"/>
    </row>
    <row r="174" spans="1:13" x14ac:dyDescent="0.3">
      <c r="A174" s="14"/>
      <c r="B174" s="14"/>
      <c r="C174" s="42"/>
      <c r="D174" s="42"/>
      <c r="E174" s="42"/>
      <c r="F174" s="42"/>
      <c r="G174" s="42"/>
      <c r="H174" s="9"/>
      <c r="I174" s="9"/>
      <c r="J174" s="9"/>
      <c r="K174" s="9"/>
      <c r="L174" s="9"/>
      <c r="M174" s="9"/>
    </row>
    <row r="175" spans="1:13" x14ac:dyDescent="0.3">
      <c r="A175" s="14"/>
      <c r="B175" s="14"/>
      <c r="C175" s="42"/>
      <c r="D175" s="42"/>
      <c r="E175" s="42"/>
      <c r="F175" s="42"/>
      <c r="G175" s="42"/>
      <c r="H175" s="9"/>
      <c r="I175" s="9"/>
      <c r="J175" s="9"/>
      <c r="K175" s="9"/>
      <c r="L175" s="9"/>
      <c r="M175" s="9"/>
    </row>
    <row r="176" spans="1:13" x14ac:dyDescent="0.3">
      <c r="A176" s="14"/>
      <c r="B176" s="14"/>
      <c r="C176" s="42"/>
      <c r="D176" s="42"/>
      <c r="E176" s="42"/>
      <c r="F176" s="42"/>
      <c r="G176" s="42"/>
      <c r="H176" s="9"/>
      <c r="I176" s="9"/>
      <c r="J176" s="9"/>
      <c r="K176" s="9"/>
      <c r="L176" s="9"/>
      <c r="M176" s="9"/>
    </row>
    <row r="177" spans="1:13" x14ac:dyDescent="0.3">
      <c r="A177" s="14"/>
      <c r="B177" s="14"/>
      <c r="C177" s="42"/>
      <c r="D177" s="42"/>
      <c r="E177" s="42"/>
      <c r="F177" s="42"/>
      <c r="G177" s="42"/>
      <c r="H177" s="9"/>
      <c r="I177" s="9"/>
      <c r="J177" s="9"/>
      <c r="K177" s="9"/>
      <c r="L177" s="9"/>
      <c r="M177" s="9"/>
    </row>
    <row r="178" spans="1:13" x14ac:dyDescent="0.3">
      <c r="A178" s="14"/>
      <c r="B178" s="14"/>
      <c r="C178" s="42"/>
      <c r="D178" s="42"/>
      <c r="E178" s="42"/>
      <c r="F178" s="42"/>
      <c r="G178" s="42"/>
      <c r="H178" s="9"/>
      <c r="I178" s="9"/>
      <c r="J178" s="9"/>
      <c r="K178" s="9"/>
      <c r="L178" s="9"/>
      <c r="M178" s="9"/>
    </row>
    <row r="179" spans="1:13" x14ac:dyDescent="0.3">
      <c r="A179" s="14"/>
      <c r="B179" s="14"/>
      <c r="C179" s="42"/>
      <c r="D179" s="42"/>
      <c r="E179" s="42"/>
      <c r="F179" s="42"/>
      <c r="G179" s="42"/>
      <c r="H179" s="9"/>
      <c r="I179" s="9"/>
      <c r="J179" s="9"/>
      <c r="K179" s="9"/>
      <c r="L179" s="9"/>
      <c r="M179" s="9"/>
    </row>
    <row r="180" spans="1:13" x14ac:dyDescent="0.3">
      <c r="A180" s="14"/>
      <c r="B180" s="14"/>
      <c r="C180" s="42"/>
      <c r="D180" s="42"/>
      <c r="E180" s="42"/>
      <c r="F180" s="42"/>
      <c r="G180" s="42"/>
      <c r="H180" s="9"/>
      <c r="I180" s="9"/>
      <c r="J180" s="9"/>
      <c r="K180" s="9"/>
      <c r="L180" s="9"/>
      <c r="M180" s="9"/>
    </row>
    <row r="181" spans="1:13" x14ac:dyDescent="0.3">
      <c r="A181" s="14"/>
      <c r="B181" s="14"/>
      <c r="C181" s="42"/>
      <c r="D181" s="42"/>
      <c r="E181" s="42"/>
      <c r="F181" s="42"/>
      <c r="G181" s="42"/>
      <c r="H181" s="9"/>
      <c r="I181" s="9"/>
      <c r="J181" s="9"/>
      <c r="K181" s="9"/>
      <c r="L181" s="9"/>
      <c r="M181" s="9"/>
    </row>
  </sheetData>
  <mergeCells count="1">
    <mergeCell ref="B72:G72"/>
  </mergeCells>
  <printOptions horizontalCentered="1"/>
  <pageMargins left="0.25" right="0.25" top="0.75" bottom="0.75" header="0.3" footer="0.3"/>
  <pageSetup scale="85" orientation="portrait" r:id="rId1"/>
  <headerFooter>
    <oddFooter>&amp;C&amp;"Century Gothic,Regular"&amp;9Page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D914-AD32-40C6-9F1E-AB2779D1CA88}">
  <sheetPr>
    <tabColor rgb="FF037784"/>
    <pageSetUpPr fitToPage="1"/>
  </sheetPr>
  <dimension ref="A1:AB81"/>
  <sheetViews>
    <sheetView zoomScale="115" zoomScaleNormal="115" zoomScaleSheetLayoutView="130" workbookViewId="0">
      <pane xSplit="2" ySplit="3" topLeftCell="C4" activePane="bottomRight" state="frozen"/>
      <selection activeCell="B72" sqref="B72"/>
      <selection pane="topRight" activeCell="B72" sqref="B72"/>
      <selection pane="bottomLeft" activeCell="B72" sqref="B72"/>
      <selection pane="bottomRight" activeCell="C4" sqref="C4"/>
    </sheetView>
  </sheetViews>
  <sheetFormatPr defaultColWidth="9.109375" defaultRowHeight="10.8" x14ac:dyDescent="0.25"/>
  <cols>
    <col min="1" max="1" width="9.109375" style="54"/>
    <col min="2" max="2" width="40.77734375" style="54" customWidth="1"/>
    <col min="3" max="12" width="13.109375" style="54" customWidth="1"/>
    <col min="13" max="16384" width="9.109375" style="54"/>
  </cols>
  <sheetData>
    <row r="1" spans="1:28" ht="20.399999999999999" customHeight="1" x14ac:dyDescent="0.25">
      <c r="A1" s="14"/>
      <c r="B1" s="50" t="s">
        <v>25</v>
      </c>
      <c r="C1" s="51"/>
      <c r="D1" s="51"/>
      <c r="E1" s="51"/>
      <c r="F1" s="51"/>
      <c r="G1" s="51"/>
      <c r="H1" s="51"/>
      <c r="I1" s="51"/>
      <c r="J1" s="51"/>
      <c r="K1" s="51"/>
      <c r="L1" s="51"/>
      <c r="M1" s="14"/>
      <c r="N1" s="14"/>
      <c r="O1" s="14"/>
      <c r="P1" s="14"/>
      <c r="Q1" s="14"/>
      <c r="R1" s="14"/>
      <c r="S1" s="14"/>
      <c r="T1" s="14"/>
      <c r="U1" s="14"/>
      <c r="V1" s="14"/>
      <c r="W1" s="14"/>
      <c r="X1" s="14"/>
      <c r="Y1" s="14"/>
      <c r="Z1" s="14"/>
      <c r="AA1" s="14"/>
      <c r="AB1" s="14"/>
    </row>
    <row r="2" spans="1:28" ht="14.4" x14ac:dyDescent="0.3">
      <c r="A2" s="14"/>
      <c r="B2" s="447" t="s">
        <v>1159</v>
      </c>
      <c r="C2" s="591" t="s">
        <v>1142</v>
      </c>
      <c r="D2" s="592"/>
      <c r="E2" s="593"/>
      <c r="F2" s="591" t="s">
        <v>1143</v>
      </c>
      <c r="G2" s="592"/>
      <c r="H2" s="593"/>
      <c r="I2" s="591" t="s">
        <v>1144</v>
      </c>
      <c r="J2" s="592"/>
      <c r="K2" s="593"/>
      <c r="L2" s="588" t="s">
        <v>1138</v>
      </c>
      <c r="M2" s="125"/>
      <c r="N2" s="194"/>
      <c r="O2" s="194"/>
      <c r="P2" s="194"/>
      <c r="Q2" s="194"/>
    </row>
    <row r="3" spans="1:28" x14ac:dyDescent="0.25">
      <c r="A3" s="302"/>
      <c r="B3" s="527" t="s">
        <v>1137</v>
      </c>
      <c r="C3" s="541" t="s">
        <v>1140</v>
      </c>
      <c r="D3" s="541" t="s">
        <v>1141</v>
      </c>
      <c r="E3" s="553" t="s">
        <v>1139</v>
      </c>
      <c r="F3" s="541" t="s">
        <v>1140</v>
      </c>
      <c r="G3" s="541" t="s">
        <v>1141</v>
      </c>
      <c r="H3" s="542" t="s">
        <v>1139</v>
      </c>
      <c r="I3" s="541" t="s">
        <v>1140</v>
      </c>
      <c r="J3" s="541" t="s">
        <v>1141</v>
      </c>
      <c r="K3" s="542" t="s">
        <v>1139</v>
      </c>
      <c r="L3" s="589"/>
      <c r="M3" s="125"/>
      <c r="N3" s="14"/>
      <c r="O3" s="14"/>
      <c r="P3" s="14"/>
      <c r="Q3" s="14"/>
      <c r="R3" s="14"/>
      <c r="S3" s="14"/>
      <c r="T3" s="14"/>
      <c r="U3" s="14"/>
      <c r="V3" s="14"/>
      <c r="W3" s="14"/>
      <c r="X3" s="14"/>
      <c r="Y3" s="14"/>
      <c r="Z3" s="14"/>
      <c r="AA3" s="14"/>
      <c r="AB3" s="14"/>
    </row>
    <row r="4" spans="1:28" s="56" customFormat="1" x14ac:dyDescent="0.25">
      <c r="A4" s="131"/>
      <c r="B4" s="60" t="s">
        <v>1147</v>
      </c>
      <c r="C4" s="289"/>
      <c r="D4" s="289"/>
      <c r="E4" s="543"/>
      <c r="F4" s="289"/>
      <c r="G4" s="289"/>
      <c r="H4" s="543"/>
      <c r="I4" s="289"/>
      <c r="J4" s="289"/>
      <c r="K4" s="548"/>
      <c r="L4" s="535"/>
      <c r="M4" s="131"/>
    </row>
    <row r="5" spans="1:28" s="56" customFormat="1" x14ac:dyDescent="0.25">
      <c r="A5" s="131"/>
      <c r="B5" s="61" t="s">
        <v>28</v>
      </c>
      <c r="C5" s="291">
        <v>96.802720972724998</v>
      </c>
      <c r="D5" s="291">
        <v>1980.5484034817753</v>
      </c>
      <c r="E5" s="544">
        <v>2077.3511244545002</v>
      </c>
      <c r="F5" s="291">
        <v>394.67894760000001</v>
      </c>
      <c r="G5" s="291">
        <v>1693.5694524</v>
      </c>
      <c r="H5" s="544">
        <v>2088.2483999999999</v>
      </c>
      <c r="I5" s="291">
        <v>491.48166857272503</v>
      </c>
      <c r="J5" s="291">
        <v>3674.1178558817755</v>
      </c>
      <c r="K5" s="549">
        <v>4165.5995244545002</v>
      </c>
      <c r="L5" s="536">
        <v>0.11798581829276694</v>
      </c>
      <c r="M5" s="131"/>
    </row>
    <row r="6" spans="1:28" s="56" customFormat="1" x14ac:dyDescent="0.25">
      <c r="A6" s="131"/>
      <c r="B6" s="61" t="s">
        <v>29</v>
      </c>
      <c r="C6" s="291">
        <v>351.30942372515</v>
      </c>
      <c r="D6" s="291">
        <v>6741.98142077785</v>
      </c>
      <c r="E6" s="544">
        <v>7093.2908445029998</v>
      </c>
      <c r="F6" s="291">
        <v>6779.3606496000011</v>
      </c>
      <c r="G6" s="291">
        <v>4226.0949504</v>
      </c>
      <c r="H6" s="544">
        <v>11005.455599999999</v>
      </c>
      <c r="I6" s="291">
        <v>7130.670073325151</v>
      </c>
      <c r="J6" s="291">
        <v>10968.076371177849</v>
      </c>
      <c r="K6" s="549">
        <v>18098.746444502998</v>
      </c>
      <c r="L6" s="536">
        <v>0.39398695899687008</v>
      </c>
      <c r="M6" s="131"/>
    </row>
    <row r="7" spans="1:28" s="56" customFormat="1" x14ac:dyDescent="0.25">
      <c r="A7" s="131"/>
      <c r="B7" s="61" t="s">
        <v>1149</v>
      </c>
      <c r="C7" s="291">
        <v>0</v>
      </c>
      <c r="D7" s="291">
        <v>705.96867399999996</v>
      </c>
      <c r="E7" s="544">
        <v>705.96867399999996</v>
      </c>
      <c r="F7" s="291">
        <v>15.955639199999998</v>
      </c>
      <c r="G7" s="291">
        <v>870.46876080000004</v>
      </c>
      <c r="H7" s="544">
        <v>886.42439999999999</v>
      </c>
      <c r="I7" s="291">
        <v>15.955639199999998</v>
      </c>
      <c r="J7" s="291">
        <v>1576.4374348000001</v>
      </c>
      <c r="K7" s="549">
        <v>1592.3930740000001</v>
      </c>
      <c r="L7" s="536">
        <v>1.0019912457870938E-2</v>
      </c>
      <c r="M7" s="131"/>
    </row>
    <row r="8" spans="1:28" s="56" customFormat="1" x14ac:dyDescent="0.25">
      <c r="A8" s="131"/>
      <c r="B8" s="61" t="s">
        <v>30</v>
      </c>
      <c r="C8" s="291">
        <v>0</v>
      </c>
      <c r="D8" s="291">
        <v>497.17045999999999</v>
      </c>
      <c r="E8" s="544">
        <v>497.17045999999999</v>
      </c>
      <c r="F8" s="291">
        <v>104.84944560000001</v>
      </c>
      <c r="G8" s="291">
        <v>359.08615440000005</v>
      </c>
      <c r="H8" s="544">
        <v>463.93560000000002</v>
      </c>
      <c r="I8" s="291">
        <v>104.84944560000001</v>
      </c>
      <c r="J8" s="291">
        <v>856.25661439999999</v>
      </c>
      <c r="K8" s="549">
        <v>961.10605999999996</v>
      </c>
      <c r="L8" s="536">
        <v>0.10909248205135655</v>
      </c>
      <c r="M8" s="131"/>
    </row>
    <row r="9" spans="1:28" s="56" customFormat="1" x14ac:dyDescent="0.25">
      <c r="A9" s="131"/>
      <c r="B9" s="61" t="s">
        <v>31</v>
      </c>
      <c r="C9" s="291">
        <v>32.5</v>
      </c>
      <c r="D9" s="291">
        <v>998.03320000000008</v>
      </c>
      <c r="E9" s="544">
        <v>1030.5332000000001</v>
      </c>
      <c r="F9" s="291">
        <v>391.72662000000003</v>
      </c>
      <c r="G9" s="291">
        <v>1596.7333799999999</v>
      </c>
      <c r="H9" s="544">
        <v>1988.46</v>
      </c>
      <c r="I9" s="291">
        <v>424.22662000000003</v>
      </c>
      <c r="J9" s="291">
        <v>2594.76658</v>
      </c>
      <c r="K9" s="549">
        <v>3018.9931999999999</v>
      </c>
      <c r="L9" s="536">
        <v>0.14051923667797597</v>
      </c>
      <c r="M9" s="131"/>
    </row>
    <row r="10" spans="1:28" s="56" customFormat="1" x14ac:dyDescent="0.25">
      <c r="A10" s="131"/>
      <c r="B10" s="61" t="s">
        <v>32</v>
      </c>
      <c r="C10" s="291">
        <v>9.9</v>
      </c>
      <c r="D10" s="291">
        <v>314.62903783199999</v>
      </c>
      <c r="E10" s="544">
        <v>324.52903783199997</v>
      </c>
      <c r="F10" s="291">
        <v>163.98433439999999</v>
      </c>
      <c r="G10" s="291">
        <v>561.61006559999998</v>
      </c>
      <c r="H10" s="544">
        <v>725.59439999999995</v>
      </c>
      <c r="I10" s="291">
        <v>173.8843344</v>
      </c>
      <c r="J10" s="291">
        <v>876.23910343199998</v>
      </c>
      <c r="K10" s="549">
        <v>1050.123437832</v>
      </c>
      <c r="L10" s="536">
        <v>0.16558466189364132</v>
      </c>
      <c r="M10" s="131"/>
    </row>
    <row r="11" spans="1:28" s="56" customFormat="1" x14ac:dyDescent="0.25">
      <c r="A11" s="131"/>
      <c r="B11" s="61" t="s">
        <v>33</v>
      </c>
      <c r="C11" s="291">
        <v>353.89748647557502</v>
      </c>
      <c r="D11" s="291">
        <v>7734.1224930359258</v>
      </c>
      <c r="E11" s="544">
        <v>8088.0199795115004</v>
      </c>
      <c r="F11" s="291">
        <v>668.30841720000001</v>
      </c>
      <c r="G11" s="291">
        <v>7582.4127827999991</v>
      </c>
      <c r="H11" s="544">
        <v>8250.7212</v>
      </c>
      <c r="I11" s="291">
        <v>1022.205903675575</v>
      </c>
      <c r="J11" s="291">
        <v>15316.535275835926</v>
      </c>
      <c r="K11" s="549">
        <v>16338.7411795115</v>
      </c>
      <c r="L11" s="536">
        <v>6.256332066496062E-2</v>
      </c>
      <c r="M11" s="131"/>
    </row>
    <row r="12" spans="1:28" s="56" customFormat="1" x14ac:dyDescent="0.25">
      <c r="A12" s="131"/>
      <c r="B12" s="349" t="s">
        <v>1114</v>
      </c>
      <c r="C12" s="291">
        <v>0</v>
      </c>
      <c r="D12" s="291">
        <v>2007.7823020000001</v>
      </c>
      <c r="E12" s="544">
        <v>2007.7823020000001</v>
      </c>
      <c r="F12" s="291">
        <v>95.00942268</v>
      </c>
      <c r="G12" s="291">
        <v>1107.6414973200001</v>
      </c>
      <c r="H12" s="544">
        <v>1202.65092</v>
      </c>
      <c r="I12" s="291">
        <v>95.00942268</v>
      </c>
      <c r="J12" s="291">
        <v>3115.4237993200004</v>
      </c>
      <c r="K12" s="549">
        <v>3210.4332220000006</v>
      </c>
      <c r="L12" s="536">
        <v>2.9593956986531576E-2</v>
      </c>
      <c r="M12" s="131"/>
    </row>
    <row r="13" spans="1:28" s="56" customFormat="1" x14ac:dyDescent="0.25">
      <c r="A13" s="131"/>
      <c r="B13" s="61" t="s">
        <v>35</v>
      </c>
      <c r="C13" s="291">
        <v>0</v>
      </c>
      <c r="D13" s="291">
        <v>1513.4291061500001</v>
      </c>
      <c r="E13" s="544">
        <v>1513.4291061500001</v>
      </c>
      <c r="F13" s="291">
        <v>300.97220399999998</v>
      </c>
      <c r="G13" s="291">
        <v>2014.1985960000002</v>
      </c>
      <c r="H13" s="544">
        <v>2315.1707999999999</v>
      </c>
      <c r="I13" s="291">
        <v>300.97220399999998</v>
      </c>
      <c r="J13" s="291">
        <v>3527.62770215</v>
      </c>
      <c r="K13" s="549">
        <v>3828.5999061500002</v>
      </c>
      <c r="L13" s="536">
        <v>7.8611558109411978E-2</v>
      </c>
      <c r="M13" s="131"/>
    </row>
    <row r="14" spans="1:28" s="56" customFormat="1" x14ac:dyDescent="0.25">
      <c r="A14" s="131"/>
      <c r="B14" s="61" t="s">
        <v>36</v>
      </c>
      <c r="C14" s="292">
        <v>0</v>
      </c>
      <c r="D14" s="292">
        <v>515.03806899999995</v>
      </c>
      <c r="E14" s="545">
        <v>515.03806899999995</v>
      </c>
      <c r="F14" s="292">
        <v>10.725480000000001</v>
      </c>
      <c r="G14" s="292">
        <v>704.30652000000009</v>
      </c>
      <c r="H14" s="545">
        <v>715.03200000000004</v>
      </c>
      <c r="I14" s="292">
        <v>10.725480000000001</v>
      </c>
      <c r="J14" s="292">
        <v>1219.344589</v>
      </c>
      <c r="K14" s="550">
        <v>1230.0700690000001</v>
      </c>
      <c r="L14" s="535">
        <v>8.7194057235450064E-3</v>
      </c>
      <c r="M14" s="131"/>
    </row>
    <row r="15" spans="1:28" s="56" customFormat="1" x14ac:dyDescent="0.25">
      <c r="A15" s="131"/>
      <c r="B15" s="63" t="s">
        <v>37</v>
      </c>
      <c r="C15" s="294">
        <v>844.40963117344995</v>
      </c>
      <c r="D15" s="294">
        <v>23008.703166277548</v>
      </c>
      <c r="E15" s="546">
        <v>23853.112797450998</v>
      </c>
      <c r="F15" s="294">
        <v>8925.5711602800002</v>
      </c>
      <c r="G15" s="294">
        <v>20716.122159719998</v>
      </c>
      <c r="H15" s="546">
        <v>29641.693319999998</v>
      </c>
      <c r="I15" s="294">
        <v>9769.9807914534485</v>
      </c>
      <c r="J15" s="294">
        <v>43724.825325997554</v>
      </c>
      <c r="K15" s="551">
        <v>53494.806117451</v>
      </c>
      <c r="L15" s="537">
        <v>0.18263419386926796</v>
      </c>
      <c r="M15" s="131"/>
    </row>
    <row r="16" spans="1:28" s="56" customFormat="1" ht="5.0999999999999996" customHeight="1" x14ac:dyDescent="0.25">
      <c r="A16" s="131"/>
      <c r="B16" s="64"/>
      <c r="C16" s="296"/>
      <c r="D16" s="296"/>
      <c r="E16" s="547"/>
      <c r="F16" s="296"/>
      <c r="G16" s="296"/>
      <c r="H16" s="547"/>
      <c r="I16" s="296"/>
      <c r="J16" s="296"/>
      <c r="K16" s="552"/>
      <c r="L16" s="538"/>
      <c r="M16" s="131"/>
    </row>
    <row r="17" spans="1:28" s="56" customFormat="1" x14ac:dyDescent="0.25">
      <c r="A17" s="131"/>
      <c r="B17" s="60" t="s">
        <v>1146</v>
      </c>
      <c r="C17" s="289"/>
      <c r="D17" s="289"/>
      <c r="E17" s="543"/>
      <c r="F17" s="289"/>
      <c r="G17" s="289"/>
      <c r="H17" s="543"/>
      <c r="I17" s="289"/>
      <c r="J17" s="289"/>
      <c r="K17" s="548"/>
      <c r="L17" s="535"/>
      <c r="M17" s="131"/>
    </row>
    <row r="18" spans="1:28" s="56" customFormat="1" x14ac:dyDescent="0.25">
      <c r="A18" s="131"/>
      <c r="B18" s="61" t="s">
        <v>38</v>
      </c>
      <c r="C18" s="291">
        <v>0</v>
      </c>
      <c r="D18" s="291">
        <v>894.71615641999995</v>
      </c>
      <c r="E18" s="544">
        <v>894.71615641999995</v>
      </c>
      <c r="F18" s="291">
        <v>144</v>
      </c>
      <c r="G18" s="291">
        <v>888</v>
      </c>
      <c r="H18" s="544">
        <v>1032.0192</v>
      </c>
      <c r="I18" s="291">
        <v>144</v>
      </c>
      <c r="J18" s="291">
        <v>1783</v>
      </c>
      <c r="K18" s="549">
        <v>1927</v>
      </c>
      <c r="L18" s="536">
        <v>0.08</v>
      </c>
      <c r="M18" s="131"/>
    </row>
    <row r="19" spans="1:28" s="56" customFormat="1" x14ac:dyDescent="0.25">
      <c r="A19" s="131"/>
      <c r="B19" s="61" t="s">
        <v>41</v>
      </c>
      <c r="C19" s="291">
        <v>0</v>
      </c>
      <c r="D19" s="291">
        <v>339.45238210000002</v>
      </c>
      <c r="E19" s="544">
        <v>339.45238210000002</v>
      </c>
      <c r="F19" s="291">
        <v>56.776953599999999</v>
      </c>
      <c r="G19" s="291">
        <v>88.432646399999996</v>
      </c>
      <c r="H19" s="544">
        <v>145.20959999999999</v>
      </c>
      <c r="I19" s="291">
        <v>56.776953599999999</v>
      </c>
      <c r="J19" s="291">
        <v>427.88502850000003</v>
      </c>
      <c r="K19" s="549">
        <v>484.66198210000005</v>
      </c>
      <c r="L19" s="536">
        <v>0.11714752899327936</v>
      </c>
      <c r="M19" s="131"/>
    </row>
    <row r="20" spans="1:28" s="56" customFormat="1" x14ac:dyDescent="0.25">
      <c r="A20" s="131"/>
      <c r="B20" s="61" t="s">
        <v>42</v>
      </c>
      <c r="C20" s="291">
        <v>0</v>
      </c>
      <c r="D20" s="291">
        <v>53.338819100000002</v>
      </c>
      <c r="E20" s="544">
        <v>53.338819100000002</v>
      </c>
      <c r="F20" s="291">
        <v>36.877478400000001</v>
      </c>
      <c r="G20" s="291">
        <v>61.200921600000001</v>
      </c>
      <c r="H20" s="544">
        <v>98.078400000000002</v>
      </c>
      <c r="I20" s="291">
        <v>36.877478400000001</v>
      </c>
      <c r="J20" s="291">
        <v>114.53974070000001</v>
      </c>
      <c r="K20" s="549">
        <v>151.41721910000001</v>
      </c>
      <c r="L20" s="536">
        <v>0.24354877615104739</v>
      </c>
      <c r="M20" s="131"/>
    </row>
    <row r="21" spans="1:28" s="56" customFormat="1" x14ac:dyDescent="0.25">
      <c r="A21" s="131"/>
      <c r="B21" s="61" t="s">
        <v>43</v>
      </c>
      <c r="C21" s="291">
        <v>0</v>
      </c>
      <c r="D21" s="291">
        <v>1910.4912830000001</v>
      </c>
      <c r="E21" s="544">
        <v>1910.4912830000001</v>
      </c>
      <c r="F21" s="291">
        <v>219.14604</v>
      </c>
      <c r="G21" s="291">
        <v>1670.04396</v>
      </c>
      <c r="H21" s="544">
        <v>1889.19</v>
      </c>
      <c r="I21" s="291">
        <v>219.14604</v>
      </c>
      <c r="J21" s="291">
        <v>3580.5352430000003</v>
      </c>
      <c r="K21" s="549">
        <v>3799.6812830000003</v>
      </c>
      <c r="L21" s="536">
        <v>5.7674847882761227E-2</v>
      </c>
      <c r="M21" s="131"/>
    </row>
    <row r="22" spans="1:28" s="56" customFormat="1" x14ac:dyDescent="0.25">
      <c r="A22" s="131"/>
      <c r="B22" s="61" t="s">
        <v>45</v>
      </c>
      <c r="C22" s="291">
        <v>0</v>
      </c>
      <c r="D22" s="291">
        <v>162.80355700000001</v>
      </c>
      <c r="E22" s="544">
        <v>162.80355700000001</v>
      </c>
      <c r="F22" s="291">
        <v>45.58</v>
      </c>
      <c r="G22" s="291">
        <v>0</v>
      </c>
      <c r="H22" s="544">
        <v>45.579599999999999</v>
      </c>
      <c r="I22" s="291">
        <v>45.58</v>
      </c>
      <c r="J22" s="291">
        <v>162.80355700000001</v>
      </c>
      <c r="K22" s="549">
        <v>208.383557</v>
      </c>
      <c r="L22" s="536">
        <v>0.21873168952901503</v>
      </c>
      <c r="M22" s="131"/>
    </row>
    <row r="23" spans="1:28" s="56" customFormat="1" x14ac:dyDescent="0.25">
      <c r="A23" s="131"/>
      <c r="B23" s="61" t="s">
        <v>46</v>
      </c>
      <c r="C23" s="291">
        <v>0</v>
      </c>
      <c r="D23" s="291">
        <v>1.3340479999999999</v>
      </c>
      <c r="E23" s="544">
        <v>1.3340479999999999</v>
      </c>
      <c r="F23" s="291">
        <v>1.1007791999999998</v>
      </c>
      <c r="G23" s="291">
        <v>3.3200208</v>
      </c>
      <c r="H23" s="544">
        <v>4.4207999999999998</v>
      </c>
      <c r="I23" s="291">
        <v>1.1007791999999998</v>
      </c>
      <c r="J23" s="291">
        <v>4.6540688000000001</v>
      </c>
      <c r="K23" s="549">
        <v>5.754848</v>
      </c>
      <c r="L23" s="536">
        <v>0.19127858807044076</v>
      </c>
      <c r="M23" s="131"/>
    </row>
    <row r="24" spans="1:28" s="56" customFormat="1" x14ac:dyDescent="0.25">
      <c r="A24" s="131"/>
      <c r="B24" s="61" t="s">
        <v>47</v>
      </c>
      <c r="C24" s="292">
        <v>0</v>
      </c>
      <c r="D24" s="292">
        <v>1694.2782520000001</v>
      </c>
      <c r="E24" s="545">
        <v>1694.2782520000001</v>
      </c>
      <c r="F24" s="292">
        <v>0</v>
      </c>
      <c r="G24" s="292">
        <v>268.85160000000002</v>
      </c>
      <c r="H24" s="545">
        <v>268.85160000000002</v>
      </c>
      <c r="I24" s="292">
        <v>0</v>
      </c>
      <c r="J24" s="292">
        <v>1963.129852</v>
      </c>
      <c r="K24" s="550">
        <v>1963.129852</v>
      </c>
      <c r="L24" s="535">
        <v>0</v>
      </c>
      <c r="M24" s="131"/>
    </row>
    <row r="25" spans="1:28" s="56" customFormat="1" x14ac:dyDescent="0.25">
      <c r="A25" s="131"/>
      <c r="B25" s="63" t="s">
        <v>766</v>
      </c>
      <c r="C25" s="294">
        <v>0</v>
      </c>
      <c r="D25" s="294">
        <v>5056.4144976200005</v>
      </c>
      <c r="E25" s="546">
        <v>5056.4144976200005</v>
      </c>
      <c r="F25" s="294">
        <v>503.48125119999997</v>
      </c>
      <c r="G25" s="294">
        <v>2979.8491488</v>
      </c>
      <c r="H25" s="546">
        <v>3483.3491999999997</v>
      </c>
      <c r="I25" s="294">
        <v>503.48125119999997</v>
      </c>
      <c r="J25" s="294">
        <v>8036.5474899999999</v>
      </c>
      <c r="K25" s="551">
        <v>8540.0287411999998</v>
      </c>
      <c r="L25" s="537">
        <v>5.8955451610020394E-2</v>
      </c>
      <c r="M25" s="131"/>
    </row>
    <row r="26" spans="1:28" s="56" customFormat="1" ht="5.0999999999999996" customHeight="1" x14ac:dyDescent="0.25">
      <c r="A26" s="131"/>
      <c r="B26" s="59"/>
      <c r="C26" s="298"/>
      <c r="D26" s="298"/>
      <c r="E26" s="546"/>
      <c r="F26" s="298"/>
      <c r="G26" s="298"/>
      <c r="H26" s="546"/>
      <c r="I26" s="298"/>
      <c r="J26" s="298"/>
      <c r="K26" s="551"/>
      <c r="L26" s="539"/>
      <c r="M26" s="131"/>
    </row>
    <row r="27" spans="1:28" s="56" customFormat="1" x14ac:dyDescent="0.25">
      <c r="A27" s="131"/>
      <c r="B27" s="63" t="s">
        <v>1115</v>
      </c>
      <c r="C27" s="294">
        <v>69.180000000000007</v>
      </c>
      <c r="D27" s="294">
        <v>24148.129199999999</v>
      </c>
      <c r="E27" s="546">
        <v>24217.3092</v>
      </c>
      <c r="F27" s="294">
        <v>0</v>
      </c>
      <c r="G27" s="294">
        <v>0</v>
      </c>
      <c r="H27" s="546">
        <v>3.5999999999999999E-7</v>
      </c>
      <c r="I27" s="294">
        <v>69.180000000000007</v>
      </c>
      <c r="J27" s="294">
        <v>24148.129199999999</v>
      </c>
      <c r="K27" s="551">
        <v>24217.3092</v>
      </c>
      <c r="L27" s="537">
        <v>2.8566344604461676E-3</v>
      </c>
      <c r="M27" s="131"/>
    </row>
    <row r="28" spans="1:28" s="56" customFormat="1" ht="5.0999999999999996" customHeight="1" x14ac:dyDescent="0.25">
      <c r="A28" s="131"/>
      <c r="B28" s="59"/>
      <c r="C28" s="296"/>
      <c r="D28" s="296"/>
      <c r="E28" s="547"/>
      <c r="F28" s="296"/>
      <c r="G28" s="296"/>
      <c r="H28" s="547"/>
      <c r="I28" s="296"/>
      <c r="J28" s="296"/>
      <c r="K28" s="552"/>
      <c r="L28" s="538"/>
      <c r="M28" s="131"/>
    </row>
    <row r="29" spans="1:28" s="56" customFormat="1" x14ac:dyDescent="0.25">
      <c r="A29" s="131"/>
      <c r="B29" s="576" t="s">
        <v>1145</v>
      </c>
      <c r="C29" s="112">
        <v>913.58963117345002</v>
      </c>
      <c r="D29" s="112">
        <v>52213.246863897548</v>
      </c>
      <c r="E29" s="546">
        <v>53126.836495070995</v>
      </c>
      <c r="F29" s="112">
        <v>9429.052411480001</v>
      </c>
      <c r="G29" s="112">
        <v>23695.971308519998</v>
      </c>
      <c r="H29" s="546">
        <v>33125.042520359995</v>
      </c>
      <c r="I29" s="112">
        <v>10342.64204265345</v>
      </c>
      <c r="J29" s="112">
        <v>75909.502015997554</v>
      </c>
      <c r="K29" s="551">
        <v>86252.144058651</v>
      </c>
      <c r="L29" s="540">
        <v>0.11991170950626466</v>
      </c>
      <c r="M29" s="131"/>
    </row>
    <row r="30" spans="1:28" ht="8.1" customHeight="1" x14ac:dyDescent="0.25">
      <c r="A30" s="14"/>
      <c r="B30" s="336"/>
      <c r="C30" s="337"/>
      <c r="D30" s="337"/>
      <c r="E30" s="337"/>
      <c r="F30" s="337"/>
      <c r="G30" s="337"/>
      <c r="H30" s="14"/>
      <c r="I30" s="14"/>
      <c r="J30" s="14"/>
      <c r="K30" s="14"/>
      <c r="L30" s="14"/>
      <c r="M30" s="14"/>
    </row>
    <row r="31" spans="1:28" ht="11.4" x14ac:dyDescent="0.25">
      <c r="A31" s="131"/>
      <c r="B31" s="590" t="s">
        <v>1194</v>
      </c>
      <c r="C31" s="590"/>
      <c r="D31" s="590"/>
      <c r="E31" s="590"/>
      <c r="F31" s="590"/>
      <c r="G31" s="590"/>
      <c r="H31" s="590"/>
      <c r="I31" s="590"/>
      <c r="J31" s="590"/>
      <c r="K31" s="14"/>
      <c r="L31" s="269"/>
      <c r="M31" s="14"/>
      <c r="N31" s="14"/>
      <c r="O31" s="14"/>
      <c r="P31" s="14"/>
      <c r="Q31" s="14"/>
      <c r="R31" s="14"/>
      <c r="S31" s="14"/>
      <c r="T31" s="14"/>
      <c r="U31" s="14"/>
      <c r="V31" s="14"/>
      <c r="W31" s="14"/>
      <c r="X31" s="14"/>
      <c r="Y31" s="14"/>
      <c r="Z31" s="14"/>
      <c r="AA31" s="14"/>
      <c r="AB31" s="14"/>
    </row>
    <row r="32" spans="1:28" x14ac:dyDescent="0.25">
      <c r="A32" s="131"/>
      <c r="B32" s="14"/>
      <c r="C32" s="14"/>
      <c r="D32" s="14"/>
      <c r="E32" s="14"/>
      <c r="F32" s="14"/>
      <c r="G32" s="14"/>
      <c r="H32" s="14"/>
      <c r="I32" s="14"/>
      <c r="J32" s="14"/>
      <c r="K32" s="14"/>
      <c r="L32" s="269"/>
      <c r="M32" s="14"/>
      <c r="N32" s="14"/>
      <c r="O32" s="14"/>
      <c r="P32" s="14"/>
      <c r="Q32" s="14"/>
      <c r="R32" s="14"/>
      <c r="S32" s="14"/>
      <c r="T32" s="14"/>
      <c r="U32" s="14"/>
      <c r="V32" s="14"/>
      <c r="W32" s="14"/>
      <c r="X32" s="14"/>
      <c r="Y32" s="14"/>
      <c r="Z32" s="14"/>
      <c r="AA32" s="14"/>
      <c r="AB32" s="14"/>
    </row>
    <row r="33" spans="1:28" x14ac:dyDescent="0.25">
      <c r="A33" s="131"/>
      <c r="B33" s="14"/>
      <c r="C33" s="14"/>
      <c r="D33" s="14"/>
      <c r="E33" s="14"/>
      <c r="F33" s="14"/>
      <c r="G33" s="14"/>
      <c r="H33" s="420"/>
      <c r="I33" s="14"/>
      <c r="J33" s="14"/>
      <c r="K33" s="420"/>
      <c r="L33" s="269"/>
      <c r="M33" s="14"/>
      <c r="N33" s="14"/>
      <c r="O33" s="14"/>
      <c r="P33" s="14"/>
      <c r="Q33" s="14"/>
      <c r="R33" s="14"/>
      <c r="S33" s="14"/>
      <c r="T33" s="14"/>
      <c r="U33" s="14"/>
      <c r="V33" s="14"/>
      <c r="W33" s="14"/>
      <c r="X33" s="14"/>
      <c r="Y33" s="14"/>
      <c r="Z33" s="14"/>
      <c r="AA33" s="14"/>
      <c r="AB33" s="14"/>
    </row>
    <row r="34" spans="1:28" x14ac:dyDescent="0.25">
      <c r="A34" s="131"/>
      <c r="B34" s="14"/>
      <c r="C34" s="14"/>
      <c r="D34" s="14"/>
      <c r="E34" s="14"/>
      <c r="F34" s="14"/>
      <c r="G34" s="14"/>
      <c r="H34" s="14"/>
      <c r="I34" s="14"/>
      <c r="J34" s="14"/>
      <c r="K34" s="14"/>
      <c r="L34" s="269"/>
      <c r="M34" s="14"/>
      <c r="N34" s="14"/>
      <c r="O34" s="14"/>
      <c r="P34" s="14"/>
      <c r="Q34" s="14"/>
      <c r="R34" s="14"/>
      <c r="S34" s="14"/>
      <c r="T34" s="14"/>
      <c r="U34" s="14"/>
      <c r="V34" s="14"/>
      <c r="W34" s="14"/>
      <c r="X34" s="14"/>
      <c r="Y34" s="14"/>
      <c r="Z34" s="14"/>
      <c r="AA34" s="14"/>
      <c r="AB34" s="14"/>
    </row>
    <row r="35" spans="1:28" x14ac:dyDescent="0.25">
      <c r="A35" s="131"/>
      <c r="B35" s="14"/>
      <c r="C35" s="14"/>
      <c r="D35" s="14"/>
      <c r="E35" s="14"/>
      <c r="F35" s="14"/>
      <c r="G35" s="14"/>
      <c r="H35" s="14"/>
      <c r="I35" s="14"/>
      <c r="J35" s="14"/>
      <c r="K35" s="14"/>
      <c r="L35" s="269"/>
      <c r="M35" s="14"/>
      <c r="N35" s="14"/>
      <c r="O35" s="14"/>
      <c r="P35" s="14"/>
      <c r="Q35" s="14"/>
      <c r="R35" s="14"/>
      <c r="S35" s="14"/>
      <c r="T35" s="14"/>
      <c r="U35" s="14"/>
      <c r="V35" s="14"/>
      <c r="W35" s="14"/>
      <c r="X35" s="14"/>
      <c r="Y35" s="14"/>
      <c r="Z35" s="14"/>
      <c r="AA35" s="14"/>
      <c r="AB35" s="14"/>
    </row>
    <row r="36" spans="1:28" x14ac:dyDescent="0.25">
      <c r="A36" s="131"/>
      <c r="B36" s="14"/>
      <c r="C36" s="14"/>
      <c r="D36" s="14"/>
      <c r="E36" s="14"/>
      <c r="F36" s="14"/>
      <c r="G36" s="14"/>
      <c r="H36" s="14"/>
      <c r="I36" s="14"/>
      <c r="J36" s="14"/>
      <c r="K36" s="14"/>
      <c r="L36" s="269"/>
      <c r="M36" s="14"/>
      <c r="N36" s="14"/>
      <c r="O36" s="14"/>
      <c r="P36" s="14"/>
      <c r="Q36" s="14"/>
      <c r="R36" s="14"/>
      <c r="S36" s="14"/>
      <c r="T36" s="14"/>
      <c r="U36" s="14"/>
      <c r="V36" s="14"/>
      <c r="W36" s="14"/>
      <c r="X36" s="14"/>
      <c r="Y36" s="14"/>
      <c r="Z36" s="14"/>
      <c r="AA36" s="14"/>
      <c r="AB36" s="14"/>
    </row>
    <row r="37" spans="1:28" x14ac:dyDescent="0.25">
      <c r="A37" s="131"/>
      <c r="B37" s="14"/>
      <c r="C37" s="14"/>
      <c r="D37" s="14"/>
      <c r="E37" s="14"/>
      <c r="F37" s="14"/>
      <c r="G37" s="14"/>
      <c r="H37" s="14"/>
      <c r="I37" s="14"/>
      <c r="J37" s="14"/>
      <c r="K37" s="14"/>
      <c r="L37" s="269"/>
      <c r="M37" s="14"/>
      <c r="N37" s="14"/>
      <c r="O37" s="14"/>
      <c r="P37" s="14"/>
      <c r="Q37" s="14"/>
      <c r="R37" s="14"/>
      <c r="S37" s="14"/>
      <c r="T37" s="14"/>
      <c r="U37" s="14"/>
      <c r="V37" s="14"/>
      <c r="W37" s="14"/>
      <c r="X37" s="14"/>
      <c r="Y37" s="14"/>
      <c r="Z37" s="14"/>
      <c r="AA37" s="14"/>
      <c r="AB37" s="14"/>
    </row>
    <row r="38" spans="1:28" x14ac:dyDescent="0.25">
      <c r="A38" s="131"/>
      <c r="B38" s="14"/>
      <c r="C38" s="14"/>
      <c r="D38" s="14"/>
      <c r="E38" s="14"/>
      <c r="F38" s="14"/>
      <c r="G38" s="14"/>
      <c r="H38" s="14"/>
      <c r="I38" s="14"/>
      <c r="J38" s="14"/>
      <c r="K38" s="14"/>
      <c r="L38" s="269"/>
      <c r="M38" s="14"/>
      <c r="N38" s="14"/>
      <c r="O38" s="14"/>
      <c r="P38" s="14"/>
      <c r="Q38" s="14"/>
      <c r="R38" s="14"/>
      <c r="S38" s="14"/>
      <c r="T38" s="14"/>
      <c r="U38" s="14"/>
      <c r="V38" s="14"/>
      <c r="W38" s="14"/>
      <c r="X38" s="14"/>
      <c r="Y38" s="14"/>
      <c r="Z38" s="14"/>
      <c r="AA38" s="14"/>
      <c r="AB38" s="14"/>
    </row>
    <row r="39" spans="1:28" x14ac:dyDescent="0.25">
      <c r="A39" s="131"/>
      <c r="B39" s="14"/>
      <c r="C39" s="14"/>
      <c r="D39" s="14"/>
      <c r="E39" s="14"/>
      <c r="F39" s="14"/>
      <c r="G39" s="14"/>
      <c r="H39" s="14"/>
      <c r="I39" s="14"/>
      <c r="J39" s="14"/>
      <c r="K39" s="14"/>
      <c r="L39" s="269"/>
      <c r="M39" s="14"/>
      <c r="N39" s="14"/>
      <c r="O39" s="14"/>
      <c r="P39" s="14"/>
      <c r="Q39" s="14"/>
      <c r="R39" s="14"/>
      <c r="S39" s="14"/>
      <c r="T39" s="14"/>
      <c r="U39" s="14"/>
      <c r="V39" s="14"/>
      <c r="W39" s="14"/>
      <c r="X39" s="14"/>
      <c r="Y39" s="14"/>
      <c r="Z39" s="14"/>
      <c r="AA39" s="14"/>
      <c r="AB39" s="14"/>
    </row>
    <row r="40" spans="1:28" x14ac:dyDescent="0.25">
      <c r="A40" s="13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row>
    <row r="41" spans="1:28" x14ac:dyDescent="0.25">
      <c r="A41" s="13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row>
    <row r="42" spans="1:28" x14ac:dyDescent="0.25">
      <c r="A42" s="13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row>
    <row r="43" spans="1:28" x14ac:dyDescent="0.25">
      <c r="A43" s="13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1:28" x14ac:dyDescent="0.25">
      <c r="A44" s="13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row>
    <row r="45" spans="1:28" x14ac:dyDescent="0.25">
      <c r="A45" s="131"/>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row>
    <row r="46" spans="1:28" x14ac:dyDescent="0.25">
      <c r="A46" s="13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row>
    <row r="47" spans="1:28" x14ac:dyDescent="0.25">
      <c r="A47" s="13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row>
    <row r="48" spans="1:28" x14ac:dyDescent="0.25">
      <c r="A48" s="13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28" x14ac:dyDescent="0.25">
      <c r="A49" s="13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1:28" x14ac:dyDescent="0.25">
      <c r="A50" s="13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1:28" x14ac:dyDescent="0.25">
      <c r="A51" s="13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row>
    <row r="52" spans="1:28" x14ac:dyDescent="0.25">
      <c r="A52" s="13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row>
    <row r="53" spans="1:28"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row>
    <row r="54" spans="1:28" x14ac:dyDescent="0.25">
      <c r="A54" s="26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row>
    <row r="55" spans="1:28" ht="11.4" x14ac:dyDescent="0.25">
      <c r="A55" s="26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row>
    <row r="56" spans="1:28" ht="11.4" x14ac:dyDescent="0.25">
      <c r="A56" s="26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1:28"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row>
    <row r="58" spans="1:28"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1:28"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row>
    <row r="60" spans="1:28"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row>
    <row r="61" spans="1:28"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row>
    <row r="62" spans="1:28"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row>
    <row r="63" spans="1:28"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row>
    <row r="64" spans="1:28"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row>
    <row r="65" spans="1:28"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row>
    <row r="66" spans="1:28"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row>
    <row r="67" spans="1:28"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row>
    <row r="68" spans="1:28"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row>
    <row r="69" spans="1:28"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row>
    <row r="70" spans="1:28"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row>
    <row r="71" spans="1:28"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row>
    <row r="72" spans="1:28"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row>
    <row r="73" spans="1:28"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row>
    <row r="74" spans="1:28"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row>
    <row r="76" spans="1:28"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row r="77" spans="1:28"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row>
    <row r="78" spans="1:28"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sheetData>
  <mergeCells count="5">
    <mergeCell ref="L2:L3"/>
    <mergeCell ref="B31:J31"/>
    <mergeCell ref="C2:E2"/>
    <mergeCell ref="F2:H2"/>
    <mergeCell ref="I2:K2"/>
  </mergeCells>
  <printOptions horizontalCentered="1"/>
  <pageMargins left="0.25" right="0.25" top="0.75" bottom="0.75" header="0.3" footer="0.3"/>
  <pageSetup scale="83" orientation="landscape" r:id="rId1"/>
  <headerFooter>
    <oddFooter>&amp;C&amp;"Century Gothic,Regular"&amp;9Page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2AE23-614E-40B8-9F3C-96F4DAD80CC2}">
  <sheetPr>
    <tabColor rgb="FF037784"/>
    <pageSetUpPr fitToPage="1"/>
  </sheetPr>
  <dimension ref="A1:M139"/>
  <sheetViews>
    <sheetView zoomScale="130" zoomScaleNormal="130" zoomScaleSheetLayoutView="130" workbookViewId="0">
      <pane xSplit="2" ySplit="3" topLeftCell="C4" activePane="bottomRight" state="frozen"/>
      <selection activeCell="B72" sqref="B72"/>
      <selection pane="topRight" activeCell="B72" sqref="B72"/>
      <selection pane="bottomLeft" activeCell="B72" sqref="B72"/>
      <selection pane="bottomRight" activeCell="C4" sqref="C4"/>
    </sheetView>
  </sheetViews>
  <sheetFormatPr defaultColWidth="8.88671875" defaultRowHeight="14.4" x14ac:dyDescent="0.3"/>
  <cols>
    <col min="1" max="1" width="8.88671875" style="54"/>
    <col min="2" max="2" width="40.77734375" style="54" customWidth="1"/>
    <col min="3" max="13" width="9.5546875" style="24" customWidth="1"/>
    <col min="14" max="16384" width="8.88671875" style="194"/>
  </cols>
  <sheetData>
    <row r="1" spans="1:13" s="54" customFormat="1" ht="20.399999999999999" customHeight="1" x14ac:dyDescent="0.25">
      <c r="A1" s="14"/>
      <c r="B1" s="50" t="s">
        <v>25</v>
      </c>
      <c r="C1" s="75"/>
      <c r="D1" s="75"/>
      <c r="E1" s="75"/>
      <c r="F1" s="75"/>
      <c r="G1" s="75"/>
      <c r="H1" s="75"/>
      <c r="I1" s="75"/>
      <c r="J1" s="75"/>
      <c r="K1" s="75"/>
      <c r="L1" s="75"/>
      <c r="M1" s="76"/>
    </row>
    <row r="2" spans="1:13" s="54" customFormat="1" ht="10.8" x14ac:dyDescent="0.25">
      <c r="A2" s="14"/>
      <c r="B2" s="447" t="s">
        <v>1161</v>
      </c>
      <c r="C2" s="448"/>
      <c r="D2" s="448"/>
      <c r="E2" s="448"/>
      <c r="F2" s="448"/>
      <c r="G2" s="448"/>
      <c r="H2" s="448"/>
      <c r="I2" s="448"/>
      <c r="J2" s="448"/>
      <c r="K2" s="448"/>
      <c r="L2" s="448"/>
      <c r="M2" s="449"/>
    </row>
    <row r="3" spans="1:13" s="56" customFormat="1" ht="15.75" customHeight="1" x14ac:dyDescent="0.25">
      <c r="A3" s="131"/>
      <c r="B3" s="4" t="s">
        <v>1160</v>
      </c>
      <c r="C3" s="559" t="s">
        <v>1162</v>
      </c>
      <c r="D3" s="559" t="s">
        <v>1163</v>
      </c>
      <c r="E3" s="559" t="s">
        <v>1164</v>
      </c>
      <c r="F3" s="559" t="s">
        <v>1165</v>
      </c>
      <c r="G3" s="559" t="s">
        <v>1166</v>
      </c>
      <c r="H3" s="559" t="s">
        <v>1167</v>
      </c>
      <c r="I3" s="559" t="s">
        <v>1168</v>
      </c>
      <c r="J3" s="559" t="s">
        <v>1169</v>
      </c>
      <c r="K3" s="559" t="s">
        <v>1170</v>
      </c>
      <c r="L3" s="559" t="s">
        <v>1173</v>
      </c>
      <c r="M3" s="558" t="s">
        <v>56</v>
      </c>
    </row>
    <row r="4" spans="1:13" s="56" customFormat="1" ht="10.8" x14ac:dyDescent="0.25">
      <c r="A4" s="131"/>
      <c r="B4" s="60" t="s">
        <v>1147</v>
      </c>
      <c r="C4" s="289"/>
      <c r="D4" s="289"/>
      <c r="E4" s="289"/>
      <c r="F4" s="289"/>
      <c r="G4" s="289"/>
      <c r="H4" s="289"/>
      <c r="I4" s="289"/>
      <c r="J4" s="289"/>
      <c r="K4" s="289"/>
      <c r="L4" s="289"/>
      <c r="M4" s="290"/>
    </row>
    <row r="5" spans="1:13" s="56" customFormat="1" ht="10.8" x14ac:dyDescent="0.25">
      <c r="A5" s="131"/>
      <c r="B5" s="61" t="s">
        <v>28</v>
      </c>
      <c r="C5" s="555">
        <v>3.2000000000000001E-2</v>
      </c>
      <c r="D5" s="555">
        <v>4.0999999999999995E-2</v>
      </c>
      <c r="E5" s="555">
        <v>1.7000000000000001E-2</v>
      </c>
      <c r="F5" s="555">
        <v>0.17600000000000002</v>
      </c>
      <c r="G5" s="555">
        <v>9.5000000000000001E-2</v>
      </c>
      <c r="H5" s="555">
        <v>4.0000000000000001E-3</v>
      </c>
      <c r="I5" s="555">
        <v>0</v>
      </c>
      <c r="J5" s="555">
        <v>0.38500000000000001</v>
      </c>
      <c r="K5" s="555">
        <v>0</v>
      </c>
      <c r="L5" s="555">
        <v>0.25</v>
      </c>
      <c r="M5" s="536">
        <v>0</v>
      </c>
    </row>
    <row r="6" spans="1:13" s="56" customFormat="1" ht="10.8" x14ac:dyDescent="0.25">
      <c r="A6" s="131"/>
      <c r="B6" s="61" t="s">
        <v>29</v>
      </c>
      <c r="C6" s="555">
        <v>0</v>
      </c>
      <c r="D6" s="555">
        <v>1.4999999999999999E-2</v>
      </c>
      <c r="E6" s="555">
        <v>3.5000000000000003E-2</v>
      </c>
      <c r="F6" s="555">
        <v>0</v>
      </c>
      <c r="G6" s="555">
        <v>0.56100000000000005</v>
      </c>
      <c r="H6" s="555">
        <v>5.0000000000000001E-3</v>
      </c>
      <c r="I6" s="555">
        <v>0</v>
      </c>
      <c r="J6" s="555">
        <v>0.38200000000000001</v>
      </c>
      <c r="K6" s="555">
        <v>2E-3</v>
      </c>
      <c r="L6" s="555">
        <v>0</v>
      </c>
      <c r="M6" s="536">
        <v>0</v>
      </c>
    </row>
    <row r="7" spans="1:13" s="56" customFormat="1" ht="10.8" x14ac:dyDescent="0.25">
      <c r="A7" s="131"/>
      <c r="B7" s="61" t="s">
        <v>1149</v>
      </c>
      <c r="C7" s="555">
        <v>5.0000000000000001E-3</v>
      </c>
      <c r="D7" s="555">
        <v>6.0000000000000001E-3</v>
      </c>
      <c r="E7" s="555">
        <v>2E-3</v>
      </c>
      <c r="F7" s="555">
        <v>2.6000000000000002E-2</v>
      </c>
      <c r="G7" s="555">
        <v>5.0000000000000001E-3</v>
      </c>
      <c r="H7" s="555">
        <v>0</v>
      </c>
      <c r="I7" s="555">
        <v>0</v>
      </c>
      <c r="J7" s="555">
        <v>0.91900000000000004</v>
      </c>
      <c r="K7" s="555">
        <v>0</v>
      </c>
      <c r="L7" s="555">
        <v>3.7000000000000005E-2</v>
      </c>
      <c r="M7" s="536">
        <v>0</v>
      </c>
    </row>
    <row r="8" spans="1:13" s="56" customFormat="1" ht="10.8" x14ac:dyDescent="0.25">
      <c r="A8" s="131"/>
      <c r="B8" s="61" t="s">
        <v>30</v>
      </c>
      <c r="C8" s="555">
        <v>0</v>
      </c>
      <c r="D8" s="555">
        <v>1.9E-2</v>
      </c>
      <c r="E8" s="555">
        <v>0.17600000000000002</v>
      </c>
      <c r="F8" s="555">
        <v>0</v>
      </c>
      <c r="G8" s="555">
        <v>2.8000000000000001E-2</v>
      </c>
      <c r="H8" s="555">
        <v>3.0000000000000001E-3</v>
      </c>
      <c r="I8" s="555">
        <v>0</v>
      </c>
      <c r="J8" s="555">
        <v>0.29600000000000004</v>
      </c>
      <c r="K8" s="555">
        <v>0</v>
      </c>
      <c r="L8" s="555">
        <v>0.47600000000000003</v>
      </c>
      <c r="M8" s="536">
        <v>2E-3</v>
      </c>
    </row>
    <row r="9" spans="1:13" s="56" customFormat="1" ht="10.8" x14ac:dyDescent="0.25">
      <c r="A9" s="131"/>
      <c r="B9" s="61" t="s">
        <v>31</v>
      </c>
      <c r="C9" s="555">
        <v>0</v>
      </c>
      <c r="D9" s="555">
        <v>0</v>
      </c>
      <c r="E9" s="555">
        <v>2.1000000000000001E-2</v>
      </c>
      <c r="F9" s="555">
        <v>0</v>
      </c>
      <c r="G9" s="555">
        <v>0.17600000000000002</v>
      </c>
      <c r="H9" s="555">
        <v>0</v>
      </c>
      <c r="I9" s="555">
        <v>1.6E-2</v>
      </c>
      <c r="J9" s="555">
        <v>0.25900000000000001</v>
      </c>
      <c r="K9" s="555">
        <v>5.2000000000000005E-2</v>
      </c>
      <c r="L9" s="555">
        <v>0.441</v>
      </c>
      <c r="M9" s="536">
        <v>3.5000000000000003E-2</v>
      </c>
    </row>
    <row r="10" spans="1:13" s="56" customFormat="1" ht="10.8" x14ac:dyDescent="0.25">
      <c r="A10" s="131"/>
      <c r="B10" s="61" t="s">
        <v>32</v>
      </c>
      <c r="C10" s="555">
        <v>0</v>
      </c>
      <c r="D10" s="555">
        <v>1.9E-2</v>
      </c>
      <c r="E10" s="555">
        <v>0.17600000000000002</v>
      </c>
      <c r="F10" s="555">
        <v>0</v>
      </c>
      <c r="G10" s="555">
        <v>2.8000000000000001E-2</v>
      </c>
      <c r="H10" s="555">
        <v>3.0000000000000001E-3</v>
      </c>
      <c r="I10" s="555">
        <v>0</v>
      </c>
      <c r="J10" s="555">
        <v>0.29600000000000004</v>
      </c>
      <c r="K10" s="555">
        <v>0</v>
      </c>
      <c r="L10" s="555">
        <v>0.47600000000000003</v>
      </c>
      <c r="M10" s="536">
        <v>2E-3</v>
      </c>
    </row>
    <row r="11" spans="1:13" s="56" customFormat="1" ht="10.8" x14ac:dyDescent="0.25">
      <c r="A11" s="131"/>
      <c r="B11" s="61" t="s">
        <v>33</v>
      </c>
      <c r="C11" s="555">
        <v>0.02</v>
      </c>
      <c r="D11" s="555">
        <v>2.6000000000000002E-2</v>
      </c>
      <c r="E11" s="555">
        <v>1.3000000000000001E-2</v>
      </c>
      <c r="F11" s="555">
        <v>0.111</v>
      </c>
      <c r="G11" s="555">
        <v>0.02</v>
      </c>
      <c r="H11" s="555">
        <v>2E-3</v>
      </c>
      <c r="I11" s="555">
        <v>0</v>
      </c>
      <c r="J11" s="555">
        <v>0.65099999999999991</v>
      </c>
      <c r="K11" s="555">
        <v>0</v>
      </c>
      <c r="L11" s="555">
        <v>0.157</v>
      </c>
      <c r="M11" s="536">
        <v>0</v>
      </c>
    </row>
    <row r="12" spans="1:13" s="56" customFormat="1" ht="10.8" x14ac:dyDescent="0.25">
      <c r="A12" s="131"/>
      <c r="B12" s="349" t="s">
        <v>1114</v>
      </c>
      <c r="C12" s="555">
        <v>0.02</v>
      </c>
      <c r="D12" s="555">
        <v>2.6000000000000002E-2</v>
      </c>
      <c r="E12" s="555">
        <v>1.1000000000000001E-2</v>
      </c>
      <c r="F12" s="555">
        <v>0.111</v>
      </c>
      <c r="G12" s="555">
        <v>0.02</v>
      </c>
      <c r="H12" s="555">
        <v>2E-3</v>
      </c>
      <c r="I12" s="555">
        <v>0</v>
      </c>
      <c r="J12" s="555">
        <v>0.65200000000000002</v>
      </c>
      <c r="K12" s="555">
        <v>0</v>
      </c>
      <c r="L12" s="555">
        <v>0.158</v>
      </c>
      <c r="M12" s="536">
        <v>0</v>
      </c>
    </row>
    <row r="13" spans="1:13" s="56" customFormat="1" ht="10.8" x14ac:dyDescent="0.25">
      <c r="A13" s="131"/>
      <c r="B13" s="349" t="s">
        <v>35</v>
      </c>
      <c r="C13" s="555">
        <v>0</v>
      </c>
      <c r="D13" s="555">
        <v>7.0000000000000007E-2</v>
      </c>
      <c r="E13" s="555">
        <v>0.06</v>
      </c>
      <c r="F13" s="555">
        <v>0</v>
      </c>
      <c r="G13" s="555">
        <v>0</v>
      </c>
      <c r="H13" s="555">
        <v>0</v>
      </c>
      <c r="I13" s="555">
        <v>0</v>
      </c>
      <c r="J13" s="555">
        <v>0.3</v>
      </c>
      <c r="K13" s="555">
        <v>0</v>
      </c>
      <c r="L13" s="555">
        <v>0.55000000000000004</v>
      </c>
      <c r="M13" s="536">
        <v>0.02</v>
      </c>
    </row>
    <row r="14" spans="1:13" s="56" customFormat="1" ht="10.8" x14ac:dyDescent="0.25">
      <c r="A14" s="131"/>
      <c r="B14" s="349" t="s">
        <v>36</v>
      </c>
      <c r="C14" s="554">
        <v>4.0000000000000001E-3</v>
      </c>
      <c r="D14" s="554">
        <v>5.0000000000000001E-3</v>
      </c>
      <c r="E14" s="554">
        <v>2E-3</v>
      </c>
      <c r="F14" s="554">
        <v>2.1000000000000001E-2</v>
      </c>
      <c r="G14" s="554">
        <v>4.0000000000000001E-3</v>
      </c>
      <c r="H14" s="554">
        <v>0</v>
      </c>
      <c r="I14" s="554">
        <v>0</v>
      </c>
      <c r="J14" s="554">
        <v>0.93400000000000005</v>
      </c>
      <c r="K14" s="554">
        <v>0</v>
      </c>
      <c r="L14" s="554">
        <v>0.03</v>
      </c>
      <c r="M14" s="535">
        <v>0</v>
      </c>
    </row>
    <row r="15" spans="1:13" s="56" customFormat="1" ht="10.8" x14ac:dyDescent="0.25">
      <c r="A15" s="131"/>
      <c r="B15" s="519"/>
      <c r="C15" s="556"/>
      <c r="D15" s="556"/>
      <c r="E15" s="556"/>
      <c r="F15" s="556"/>
      <c r="G15" s="556"/>
      <c r="H15" s="556"/>
      <c r="I15" s="556"/>
      <c r="J15" s="556"/>
      <c r="K15" s="556"/>
      <c r="L15" s="556"/>
      <c r="M15" s="538"/>
    </row>
    <row r="16" spans="1:13" s="56" customFormat="1" ht="5.0999999999999996" customHeight="1" x14ac:dyDescent="0.25">
      <c r="A16" s="131"/>
      <c r="B16" s="519"/>
      <c r="C16" s="560"/>
      <c r="D16" s="560"/>
      <c r="E16" s="560"/>
      <c r="F16" s="560"/>
      <c r="G16" s="560"/>
      <c r="H16" s="560"/>
      <c r="I16" s="560"/>
      <c r="J16" s="560"/>
      <c r="K16" s="560"/>
      <c r="L16" s="560"/>
      <c r="M16" s="535"/>
    </row>
    <row r="17" spans="1:13" s="56" customFormat="1" ht="10.8" x14ac:dyDescent="0.25">
      <c r="A17" s="131"/>
      <c r="B17" s="362" t="s">
        <v>1146</v>
      </c>
      <c r="C17" s="554"/>
      <c r="D17" s="554"/>
      <c r="E17" s="554"/>
      <c r="F17" s="554"/>
      <c r="G17" s="554"/>
      <c r="H17" s="554"/>
      <c r="I17" s="554"/>
      <c r="J17" s="554"/>
      <c r="K17" s="554"/>
      <c r="L17" s="554"/>
      <c r="M17" s="535"/>
    </row>
    <row r="18" spans="1:13" s="56" customFormat="1" ht="10.8" x14ac:dyDescent="0.25">
      <c r="A18" s="131"/>
      <c r="B18" s="349" t="s">
        <v>38</v>
      </c>
      <c r="C18" s="555">
        <v>0</v>
      </c>
      <c r="D18" s="555">
        <v>0.01</v>
      </c>
      <c r="E18" s="555">
        <v>0.09</v>
      </c>
      <c r="F18" s="555">
        <v>0.36</v>
      </c>
      <c r="G18" s="555">
        <v>0.04</v>
      </c>
      <c r="H18" s="555">
        <v>0</v>
      </c>
      <c r="I18" s="555">
        <v>0.115</v>
      </c>
      <c r="J18" s="555">
        <v>0.28299999999999997</v>
      </c>
      <c r="K18" s="555">
        <v>2.7E-2</v>
      </c>
      <c r="L18" s="555">
        <v>3.2000000000000001E-2</v>
      </c>
      <c r="M18" s="536">
        <v>4.3999999999999997E-2</v>
      </c>
    </row>
    <row r="19" spans="1:13" s="56" customFormat="1" ht="10.8" x14ac:dyDescent="0.25">
      <c r="A19" s="131"/>
      <c r="B19" s="349" t="s">
        <v>41</v>
      </c>
      <c r="C19" s="555">
        <v>0</v>
      </c>
      <c r="D19" s="555">
        <v>0</v>
      </c>
      <c r="E19" s="555">
        <v>0.36899999999999999</v>
      </c>
      <c r="F19" s="555">
        <v>8.5999999999999993E-2</v>
      </c>
      <c r="G19" s="555">
        <v>1.7000000000000001E-2</v>
      </c>
      <c r="H19" s="555">
        <v>5.0000000000000001E-3</v>
      </c>
      <c r="I19" s="555">
        <v>0</v>
      </c>
      <c r="J19" s="555">
        <v>5.4000000000000006E-2</v>
      </c>
      <c r="K19" s="555">
        <v>5.0000000000000001E-3</v>
      </c>
      <c r="L19" s="555">
        <v>0.46299999999999997</v>
      </c>
      <c r="M19" s="536">
        <v>1E-3</v>
      </c>
    </row>
    <row r="20" spans="1:13" s="56" customFormat="1" ht="10.8" x14ac:dyDescent="0.25">
      <c r="A20" s="131"/>
      <c r="B20" s="349" t="s">
        <v>42</v>
      </c>
      <c r="C20" s="555">
        <v>0</v>
      </c>
      <c r="D20" s="555">
        <v>0.05</v>
      </c>
      <c r="E20" s="555">
        <v>0.188</v>
      </c>
      <c r="F20" s="555">
        <v>0.20600000000000002</v>
      </c>
      <c r="G20" s="555">
        <v>0.13800000000000001</v>
      </c>
      <c r="H20" s="555">
        <v>1.3000000000000001E-2</v>
      </c>
      <c r="I20" s="555">
        <v>0</v>
      </c>
      <c r="J20" s="555">
        <v>0.16899999999999998</v>
      </c>
      <c r="K20" s="555">
        <v>5.0999999999999997E-2</v>
      </c>
      <c r="L20" s="555">
        <v>0.161</v>
      </c>
      <c r="M20" s="536">
        <v>2.4E-2</v>
      </c>
    </row>
    <row r="21" spans="1:13" s="56" customFormat="1" ht="10.8" x14ac:dyDescent="0.25">
      <c r="A21" s="131"/>
      <c r="B21" s="349" t="s">
        <v>43</v>
      </c>
      <c r="C21" s="555">
        <v>0</v>
      </c>
      <c r="D21" s="555">
        <v>4.5999999999999999E-2</v>
      </c>
      <c r="E21" s="555">
        <v>5.0000000000000001E-3</v>
      </c>
      <c r="F21" s="555">
        <v>0.27899999999999997</v>
      </c>
      <c r="G21" s="555">
        <v>6.3E-2</v>
      </c>
      <c r="H21" s="555">
        <v>2E-3</v>
      </c>
      <c r="I21" s="555">
        <v>0</v>
      </c>
      <c r="J21" s="555">
        <v>0.33</v>
      </c>
      <c r="K21" s="555">
        <v>0</v>
      </c>
      <c r="L21" s="555">
        <v>0.27500000000000002</v>
      </c>
      <c r="M21" s="536">
        <v>0</v>
      </c>
    </row>
    <row r="22" spans="1:13" s="56" customFormat="1" ht="12.6" x14ac:dyDescent="0.25">
      <c r="A22" s="131"/>
      <c r="B22" s="349" t="s">
        <v>1158</v>
      </c>
      <c r="C22" s="555">
        <v>0</v>
      </c>
      <c r="D22" s="555">
        <v>0</v>
      </c>
      <c r="E22" s="555">
        <v>0</v>
      </c>
      <c r="F22" s="555">
        <v>0</v>
      </c>
      <c r="G22" s="555">
        <v>0</v>
      </c>
      <c r="H22" s="555">
        <v>0</v>
      </c>
      <c r="I22" s="555">
        <v>0</v>
      </c>
      <c r="J22" s="555">
        <v>0</v>
      </c>
      <c r="K22" s="555">
        <v>0</v>
      </c>
      <c r="L22" s="555">
        <v>0</v>
      </c>
      <c r="M22" s="536">
        <v>1</v>
      </c>
    </row>
    <row r="23" spans="1:13" s="56" customFormat="1" ht="10.8" x14ac:dyDescent="0.25">
      <c r="A23" s="131"/>
      <c r="B23" s="349" t="s">
        <v>46</v>
      </c>
      <c r="C23" s="555">
        <v>4.9000000000000002E-2</v>
      </c>
      <c r="D23" s="555">
        <v>4.9000000000000002E-2</v>
      </c>
      <c r="E23" s="555">
        <v>5.0999999999999997E-2</v>
      </c>
      <c r="F23" s="555">
        <v>0.21</v>
      </c>
      <c r="G23" s="555">
        <v>5.0999999999999997E-2</v>
      </c>
      <c r="H23" s="555">
        <v>4.9000000000000002E-2</v>
      </c>
      <c r="I23" s="555">
        <v>1.1000000000000001E-2</v>
      </c>
      <c r="J23" s="555">
        <v>0.42</v>
      </c>
      <c r="K23" s="555">
        <v>0.01</v>
      </c>
      <c r="L23" s="555">
        <v>0.09</v>
      </c>
      <c r="M23" s="536">
        <v>0.01</v>
      </c>
    </row>
    <row r="24" spans="1:13" s="56" customFormat="1" ht="10.8" x14ac:dyDescent="0.25">
      <c r="A24" s="131"/>
      <c r="B24" s="349" t="s">
        <v>47</v>
      </c>
      <c r="C24" s="554">
        <v>0</v>
      </c>
      <c r="D24" s="554">
        <v>0</v>
      </c>
      <c r="E24" s="554">
        <v>0</v>
      </c>
      <c r="F24" s="554">
        <v>0</v>
      </c>
      <c r="G24" s="554">
        <v>0</v>
      </c>
      <c r="H24" s="554">
        <v>0</v>
      </c>
      <c r="I24" s="554">
        <v>0</v>
      </c>
      <c r="J24" s="554">
        <v>0.99</v>
      </c>
      <c r="K24" s="554">
        <v>0.01</v>
      </c>
      <c r="L24" s="554">
        <v>0</v>
      </c>
      <c r="M24" s="535">
        <v>0</v>
      </c>
    </row>
    <row r="25" spans="1:13" s="56" customFormat="1" ht="10.8" x14ac:dyDescent="0.25">
      <c r="A25" s="131"/>
      <c r="B25" s="519"/>
      <c r="C25" s="556"/>
      <c r="D25" s="556"/>
      <c r="E25" s="556"/>
      <c r="F25" s="556"/>
      <c r="G25" s="556"/>
      <c r="H25" s="556"/>
      <c r="I25" s="556"/>
      <c r="J25" s="556"/>
      <c r="K25" s="556"/>
      <c r="L25" s="556"/>
      <c r="M25" s="538"/>
    </row>
    <row r="26" spans="1:13" s="56" customFormat="1" ht="5.0999999999999996" customHeight="1" x14ac:dyDescent="0.25">
      <c r="A26" s="131"/>
      <c r="B26" s="520"/>
      <c r="C26" s="561"/>
      <c r="D26" s="561"/>
      <c r="E26" s="561"/>
      <c r="F26" s="561"/>
      <c r="G26" s="561"/>
      <c r="H26" s="561"/>
      <c r="I26" s="561"/>
      <c r="J26" s="561"/>
      <c r="K26" s="561"/>
      <c r="L26" s="561"/>
      <c r="M26" s="562"/>
    </row>
    <row r="27" spans="1:13" s="56" customFormat="1" ht="10.8" x14ac:dyDescent="0.25">
      <c r="A27" s="131"/>
      <c r="B27" s="520" t="s">
        <v>1156</v>
      </c>
      <c r="C27" s="557">
        <v>0</v>
      </c>
      <c r="D27" s="557">
        <v>0</v>
      </c>
      <c r="E27" s="557">
        <v>0</v>
      </c>
      <c r="F27" s="557">
        <v>0</v>
      </c>
      <c r="G27" s="557">
        <v>0</v>
      </c>
      <c r="H27" s="557">
        <v>0</v>
      </c>
      <c r="I27" s="557">
        <v>0</v>
      </c>
      <c r="J27" s="557">
        <v>0</v>
      </c>
      <c r="K27" s="557">
        <v>0</v>
      </c>
      <c r="L27" s="557">
        <v>0</v>
      </c>
      <c r="M27" s="539">
        <v>0</v>
      </c>
    </row>
    <row r="28" spans="1:13" s="54" customFormat="1" ht="8.1" customHeight="1" x14ac:dyDescent="0.25">
      <c r="A28" s="14"/>
      <c r="B28" s="336"/>
      <c r="C28" s="337"/>
      <c r="D28" s="337"/>
      <c r="E28" s="337"/>
      <c r="F28" s="337"/>
      <c r="G28" s="337"/>
      <c r="H28" s="337"/>
      <c r="I28" s="337"/>
      <c r="J28" s="337"/>
      <c r="K28" s="337"/>
      <c r="L28" s="337"/>
      <c r="M28" s="337"/>
    </row>
    <row r="29" spans="1:13" s="13" customFormat="1" ht="11.4" customHeight="1" x14ac:dyDescent="0.3">
      <c r="A29" s="264"/>
      <c r="B29" s="586" t="s">
        <v>1157</v>
      </c>
      <c r="C29" s="586"/>
      <c r="D29" s="586"/>
      <c r="E29" s="586"/>
      <c r="F29" s="586"/>
      <c r="G29" s="586"/>
      <c r="H29" s="586"/>
      <c r="I29" s="586"/>
      <c r="J29" s="586"/>
      <c r="K29" s="586"/>
      <c r="L29" s="586"/>
      <c r="M29" s="586"/>
    </row>
    <row r="30" spans="1:13" s="54" customFormat="1" ht="11.4" customHeight="1" x14ac:dyDescent="0.3">
      <c r="A30" s="338"/>
      <c r="B30" s="586" t="s">
        <v>1195</v>
      </c>
      <c r="C30" s="586"/>
      <c r="D30" s="586"/>
      <c r="E30" s="586"/>
      <c r="F30" s="586"/>
      <c r="G30" s="586"/>
      <c r="H30" s="586"/>
      <c r="I30" s="586"/>
      <c r="J30" s="586"/>
      <c r="K30" s="586"/>
      <c r="L30" s="586"/>
      <c r="M30" s="586"/>
    </row>
    <row r="31" spans="1:13" x14ac:dyDescent="0.3">
      <c r="A31" s="14"/>
      <c r="B31" s="44"/>
      <c r="C31" s="524"/>
      <c r="D31" s="524"/>
      <c r="E31" s="524"/>
      <c r="F31" s="524"/>
      <c r="G31" s="524"/>
      <c r="H31" s="524"/>
      <c r="I31" s="524"/>
      <c r="J31" s="524"/>
      <c r="K31" s="524"/>
      <c r="L31" s="524"/>
      <c r="M31" s="524"/>
    </row>
    <row r="32" spans="1:13" x14ac:dyDescent="0.3">
      <c r="A32" s="14"/>
      <c r="B32" s="46"/>
      <c r="C32" s="42"/>
      <c r="D32" s="42"/>
      <c r="E32" s="42"/>
      <c r="F32" s="42"/>
      <c r="G32" s="42"/>
      <c r="H32" s="42"/>
      <c r="I32" s="42"/>
      <c r="J32" s="42"/>
      <c r="K32" s="42"/>
      <c r="L32" s="42"/>
      <c r="M32" s="42"/>
    </row>
    <row r="33" spans="1:13" x14ac:dyDescent="0.3">
      <c r="A33" s="14"/>
      <c r="B33" s="14"/>
      <c r="C33" s="42"/>
      <c r="D33" s="42"/>
      <c r="E33" s="42"/>
      <c r="F33" s="42"/>
      <c r="G33" s="42"/>
      <c r="H33" s="42"/>
      <c r="I33" s="42"/>
      <c r="J33" s="42"/>
      <c r="K33" s="42"/>
      <c r="L33" s="42"/>
      <c r="M33" s="42"/>
    </row>
    <row r="34" spans="1:13" x14ac:dyDescent="0.3">
      <c r="A34" s="14"/>
      <c r="B34" s="14"/>
      <c r="C34" s="42"/>
      <c r="D34" s="42"/>
      <c r="E34" s="42"/>
      <c r="F34" s="42"/>
      <c r="G34" s="42"/>
      <c r="H34" s="42"/>
      <c r="I34" s="42"/>
      <c r="J34" s="42"/>
      <c r="K34" s="42"/>
      <c r="L34" s="42"/>
      <c r="M34" s="42"/>
    </row>
    <row r="35" spans="1:13" x14ac:dyDescent="0.3">
      <c r="A35" s="14"/>
      <c r="B35" s="14"/>
      <c r="C35" s="42"/>
      <c r="D35" s="42"/>
      <c r="E35" s="42"/>
      <c r="F35" s="42"/>
      <c r="G35" s="42"/>
      <c r="H35" s="42"/>
      <c r="I35" s="42"/>
      <c r="J35" s="42"/>
      <c r="K35" s="42"/>
      <c r="L35" s="42"/>
      <c r="M35" s="42"/>
    </row>
    <row r="36" spans="1:13" x14ac:dyDescent="0.3">
      <c r="A36" s="14"/>
      <c r="B36" s="14"/>
      <c r="C36" s="42"/>
      <c r="D36" s="42"/>
      <c r="E36" s="42"/>
      <c r="F36" s="42"/>
      <c r="G36" s="42"/>
      <c r="H36" s="42"/>
      <c r="I36" s="42"/>
      <c r="J36" s="42"/>
      <c r="K36" s="42"/>
      <c r="L36" s="42"/>
      <c r="M36" s="42"/>
    </row>
    <row r="37" spans="1:13" x14ac:dyDescent="0.3">
      <c r="A37" s="14"/>
      <c r="B37" s="14"/>
      <c r="C37" s="42"/>
      <c r="D37" s="42"/>
      <c r="E37" s="42"/>
      <c r="F37" s="42"/>
      <c r="G37" s="42"/>
      <c r="H37" s="42"/>
      <c r="I37" s="42"/>
      <c r="J37" s="42"/>
      <c r="K37" s="42"/>
      <c r="L37" s="42"/>
      <c r="M37" s="42"/>
    </row>
    <row r="38" spans="1:13" x14ac:dyDescent="0.3">
      <c r="A38" s="14"/>
      <c r="B38" s="14"/>
      <c r="C38" s="42"/>
      <c r="D38" s="42"/>
      <c r="E38" s="42"/>
      <c r="F38" s="42"/>
      <c r="G38" s="42"/>
      <c r="H38" s="42"/>
      <c r="I38" s="42"/>
      <c r="J38" s="42"/>
      <c r="K38" s="42"/>
      <c r="L38" s="42"/>
      <c r="M38" s="42"/>
    </row>
    <row r="39" spans="1:13" x14ac:dyDescent="0.3">
      <c r="A39" s="14"/>
      <c r="B39" s="14"/>
      <c r="C39" s="42"/>
      <c r="D39" s="42"/>
      <c r="E39" s="42"/>
      <c r="F39" s="42"/>
      <c r="G39" s="42"/>
      <c r="H39" s="42"/>
      <c r="I39" s="42"/>
      <c r="J39" s="42"/>
      <c r="K39" s="42"/>
      <c r="L39" s="42"/>
      <c r="M39" s="42"/>
    </row>
    <row r="40" spans="1:13" x14ac:dyDescent="0.3">
      <c r="A40" s="14"/>
      <c r="B40" s="14"/>
      <c r="C40" s="42"/>
      <c r="D40" s="42"/>
      <c r="E40" s="42"/>
      <c r="F40" s="42"/>
      <c r="G40" s="42"/>
      <c r="H40" s="42"/>
      <c r="I40" s="42"/>
      <c r="J40" s="42"/>
      <c r="K40" s="42"/>
      <c r="L40" s="42"/>
      <c r="M40" s="42"/>
    </row>
    <row r="41" spans="1:13" x14ac:dyDescent="0.3">
      <c r="A41" s="14"/>
      <c r="B41" s="14"/>
      <c r="C41" s="42"/>
      <c r="D41" s="42"/>
      <c r="E41" s="42"/>
      <c r="F41" s="42"/>
      <c r="G41" s="42"/>
      <c r="H41" s="42"/>
      <c r="I41" s="42"/>
      <c r="J41" s="42"/>
      <c r="K41" s="42"/>
      <c r="L41" s="42"/>
      <c r="M41" s="42"/>
    </row>
    <row r="42" spans="1:13" x14ac:dyDescent="0.3">
      <c r="A42" s="14"/>
      <c r="B42" s="14"/>
      <c r="C42" s="42"/>
      <c r="D42" s="42"/>
      <c r="E42" s="42"/>
      <c r="F42" s="42"/>
      <c r="G42" s="42"/>
      <c r="H42" s="42"/>
      <c r="I42" s="42"/>
      <c r="J42" s="42"/>
      <c r="K42" s="42"/>
      <c r="L42" s="42"/>
      <c r="M42" s="42"/>
    </row>
    <row r="43" spans="1:13" x14ac:dyDescent="0.3">
      <c r="A43" s="14"/>
      <c r="B43" s="14"/>
      <c r="C43" s="42"/>
      <c r="D43" s="42"/>
      <c r="E43" s="42"/>
      <c r="F43" s="42"/>
      <c r="G43" s="42"/>
      <c r="H43" s="42"/>
      <c r="I43" s="42"/>
      <c r="J43" s="42"/>
      <c r="K43" s="42"/>
      <c r="L43" s="42"/>
      <c r="M43" s="42"/>
    </row>
    <row r="44" spans="1:13" x14ac:dyDescent="0.3">
      <c r="A44" s="14"/>
      <c r="B44" s="14"/>
      <c r="C44" s="42"/>
      <c r="D44" s="42"/>
      <c r="E44" s="42"/>
      <c r="F44" s="42"/>
      <c r="G44" s="42"/>
      <c r="H44" s="42"/>
      <c r="I44" s="42"/>
      <c r="J44" s="42"/>
      <c r="K44" s="42"/>
      <c r="L44" s="42"/>
      <c r="M44" s="42"/>
    </row>
    <row r="45" spans="1:13" x14ac:dyDescent="0.3">
      <c r="A45" s="14"/>
      <c r="B45" s="14"/>
      <c r="C45" s="42"/>
      <c r="D45" s="42"/>
      <c r="E45" s="42"/>
      <c r="F45" s="42"/>
      <c r="G45" s="42"/>
      <c r="H45" s="42"/>
      <c r="I45" s="42"/>
      <c r="J45" s="42"/>
      <c r="K45" s="42"/>
      <c r="L45" s="42"/>
      <c r="M45" s="42"/>
    </row>
    <row r="46" spans="1:13" x14ac:dyDescent="0.3">
      <c r="A46" s="14"/>
      <c r="B46" s="14"/>
      <c r="C46" s="42"/>
      <c r="D46" s="42"/>
      <c r="E46" s="42"/>
      <c r="F46" s="42"/>
      <c r="G46" s="42"/>
      <c r="H46" s="42"/>
      <c r="I46" s="42"/>
      <c r="J46" s="42"/>
      <c r="K46" s="42"/>
      <c r="L46" s="42"/>
      <c r="M46" s="42"/>
    </row>
    <row r="47" spans="1:13" x14ac:dyDescent="0.3">
      <c r="A47" s="14"/>
      <c r="B47" s="14"/>
      <c r="C47" s="42"/>
      <c r="D47" s="42"/>
      <c r="E47" s="42"/>
      <c r="F47" s="42"/>
      <c r="G47" s="42"/>
      <c r="H47" s="42"/>
      <c r="I47" s="42"/>
      <c r="J47" s="42"/>
      <c r="K47" s="42"/>
      <c r="L47" s="42"/>
      <c r="M47" s="42"/>
    </row>
    <row r="48" spans="1:13" x14ac:dyDescent="0.3">
      <c r="A48" s="14"/>
      <c r="B48" s="14"/>
      <c r="C48" s="42"/>
      <c r="D48" s="42"/>
      <c r="E48" s="42"/>
      <c r="F48" s="42"/>
      <c r="G48" s="42"/>
      <c r="H48" s="42"/>
      <c r="I48" s="42"/>
      <c r="J48" s="42"/>
      <c r="K48" s="42"/>
      <c r="L48" s="42"/>
      <c r="M48" s="42"/>
    </row>
    <row r="49" spans="1:13" x14ac:dyDescent="0.3">
      <c r="A49" s="14"/>
      <c r="B49" s="14"/>
      <c r="C49" s="42"/>
      <c r="D49" s="42"/>
      <c r="E49" s="42"/>
      <c r="F49" s="42"/>
      <c r="G49" s="42"/>
      <c r="H49" s="42"/>
      <c r="I49" s="42"/>
      <c r="J49" s="42"/>
      <c r="K49" s="42"/>
      <c r="L49" s="42"/>
      <c r="M49" s="42"/>
    </row>
    <row r="50" spans="1:13" x14ac:dyDescent="0.3">
      <c r="A50" s="14"/>
      <c r="B50" s="14"/>
      <c r="C50" s="42"/>
      <c r="D50" s="42"/>
      <c r="E50" s="42"/>
      <c r="F50" s="42"/>
      <c r="G50" s="42"/>
      <c r="H50" s="42"/>
      <c r="I50" s="42"/>
      <c r="J50" s="42"/>
      <c r="K50" s="42"/>
      <c r="L50" s="42"/>
      <c r="M50" s="42"/>
    </row>
    <row r="51" spans="1:13" x14ac:dyDescent="0.3">
      <c r="A51" s="14"/>
      <c r="B51" s="14"/>
      <c r="C51" s="42"/>
      <c r="D51" s="42"/>
      <c r="E51" s="42"/>
      <c r="F51" s="42"/>
      <c r="G51" s="42"/>
      <c r="H51" s="42"/>
      <c r="I51" s="42"/>
      <c r="J51" s="42"/>
      <c r="K51" s="42"/>
      <c r="L51" s="42"/>
      <c r="M51" s="42"/>
    </row>
    <row r="52" spans="1:13" x14ac:dyDescent="0.3">
      <c r="A52" s="14"/>
      <c r="B52" s="14"/>
      <c r="C52" s="42"/>
      <c r="D52" s="42"/>
      <c r="E52" s="42"/>
      <c r="F52" s="42"/>
      <c r="G52" s="42"/>
      <c r="H52" s="42"/>
      <c r="I52" s="42"/>
      <c r="J52" s="42"/>
      <c r="K52" s="42"/>
      <c r="L52" s="42"/>
      <c r="M52" s="42"/>
    </row>
    <row r="53" spans="1:13" x14ac:dyDescent="0.3">
      <c r="A53" s="14"/>
      <c r="B53" s="14"/>
      <c r="C53" s="42"/>
      <c r="D53" s="42"/>
      <c r="E53" s="42"/>
      <c r="F53" s="42"/>
      <c r="G53" s="42"/>
      <c r="H53" s="42"/>
      <c r="I53" s="42"/>
      <c r="J53" s="42"/>
      <c r="K53" s="42"/>
      <c r="L53" s="42"/>
      <c r="M53" s="42"/>
    </row>
    <row r="54" spans="1:13" x14ac:dyDescent="0.3">
      <c r="A54" s="14"/>
      <c r="B54" s="14"/>
      <c r="C54" s="42"/>
      <c r="D54" s="42"/>
      <c r="E54" s="42"/>
      <c r="F54" s="42"/>
      <c r="G54" s="42"/>
      <c r="H54" s="42"/>
      <c r="I54" s="42"/>
      <c r="J54" s="42"/>
      <c r="K54" s="42"/>
      <c r="L54" s="42"/>
      <c r="M54" s="42"/>
    </row>
    <row r="55" spans="1:13" x14ac:dyDescent="0.3">
      <c r="A55" s="14"/>
      <c r="B55" s="14"/>
      <c r="C55" s="42"/>
      <c r="D55" s="42"/>
      <c r="E55" s="42"/>
      <c r="F55" s="42"/>
      <c r="G55" s="42"/>
      <c r="H55" s="42"/>
      <c r="I55" s="42"/>
      <c r="J55" s="42"/>
      <c r="K55" s="42"/>
      <c r="L55" s="42"/>
      <c r="M55" s="42"/>
    </row>
    <row r="56" spans="1:13" x14ac:dyDescent="0.3">
      <c r="A56" s="14"/>
      <c r="B56" s="14"/>
      <c r="C56" s="42"/>
      <c r="D56" s="42"/>
      <c r="E56" s="42"/>
      <c r="F56" s="42"/>
      <c r="G56" s="42"/>
      <c r="H56" s="42"/>
      <c r="I56" s="42"/>
      <c r="J56" s="42"/>
      <c r="K56" s="42"/>
      <c r="L56" s="42"/>
      <c r="M56" s="42"/>
    </row>
    <row r="57" spans="1:13" x14ac:dyDescent="0.3">
      <c r="A57" s="14"/>
      <c r="B57" s="14"/>
      <c r="C57" s="42"/>
      <c r="D57" s="42"/>
      <c r="E57" s="42"/>
      <c r="F57" s="42"/>
      <c r="G57" s="42"/>
      <c r="H57" s="42"/>
      <c r="I57" s="42"/>
      <c r="J57" s="42"/>
      <c r="K57" s="42"/>
      <c r="L57" s="42"/>
      <c r="M57" s="42"/>
    </row>
    <row r="58" spans="1:13" x14ac:dyDescent="0.3">
      <c r="A58" s="14"/>
      <c r="B58" s="14"/>
      <c r="C58" s="42"/>
      <c r="D58" s="42"/>
      <c r="E58" s="42"/>
      <c r="F58" s="42"/>
      <c r="G58" s="42"/>
      <c r="H58" s="42"/>
      <c r="I58" s="42"/>
      <c r="J58" s="42"/>
      <c r="K58" s="42"/>
      <c r="L58" s="42"/>
      <c r="M58" s="42"/>
    </row>
    <row r="59" spans="1:13" x14ac:dyDescent="0.3">
      <c r="A59" s="14"/>
      <c r="B59" s="14"/>
      <c r="C59" s="42"/>
      <c r="D59" s="42"/>
      <c r="E59" s="42"/>
      <c r="F59" s="42"/>
      <c r="G59" s="42"/>
      <c r="H59" s="42"/>
      <c r="I59" s="42"/>
      <c r="J59" s="42"/>
      <c r="K59" s="42"/>
      <c r="L59" s="42"/>
      <c r="M59" s="42"/>
    </row>
    <row r="60" spans="1:13" x14ac:dyDescent="0.3">
      <c r="A60" s="14"/>
      <c r="B60" s="14"/>
      <c r="C60" s="42"/>
      <c r="D60" s="42"/>
      <c r="E60" s="42"/>
      <c r="F60" s="42"/>
      <c r="G60" s="42"/>
      <c r="H60" s="42"/>
      <c r="I60" s="42"/>
      <c r="J60" s="42"/>
      <c r="K60" s="42"/>
      <c r="L60" s="42"/>
      <c r="M60" s="42"/>
    </row>
    <row r="61" spans="1:13" x14ac:dyDescent="0.3">
      <c r="A61" s="14"/>
      <c r="B61" s="14"/>
      <c r="C61" s="42"/>
      <c r="D61" s="42"/>
      <c r="E61" s="42"/>
      <c r="F61" s="42"/>
      <c r="G61" s="42"/>
      <c r="H61" s="42"/>
      <c r="I61" s="42"/>
      <c r="J61" s="42"/>
      <c r="K61" s="42"/>
      <c r="L61" s="42"/>
      <c r="M61" s="42"/>
    </row>
    <row r="62" spans="1:13" x14ac:dyDescent="0.3">
      <c r="A62" s="14"/>
      <c r="B62" s="14"/>
      <c r="C62" s="42"/>
      <c r="D62" s="42"/>
      <c r="E62" s="42"/>
      <c r="F62" s="42"/>
      <c r="G62" s="42"/>
      <c r="H62" s="42"/>
      <c r="I62" s="42"/>
      <c r="J62" s="42"/>
      <c r="K62" s="42"/>
      <c r="L62" s="42"/>
      <c r="M62" s="42"/>
    </row>
    <row r="63" spans="1:13" x14ac:dyDescent="0.3">
      <c r="A63" s="14"/>
      <c r="B63" s="14"/>
      <c r="C63" s="42"/>
      <c r="D63" s="42"/>
      <c r="E63" s="42"/>
      <c r="F63" s="42"/>
      <c r="G63" s="42"/>
      <c r="H63" s="42"/>
      <c r="I63" s="42"/>
      <c r="J63" s="42"/>
      <c r="K63" s="42"/>
      <c r="L63" s="42"/>
      <c r="M63" s="42"/>
    </row>
    <row r="64" spans="1:13" x14ac:dyDescent="0.3">
      <c r="A64" s="14"/>
      <c r="B64" s="14"/>
      <c r="C64" s="42"/>
      <c r="D64" s="42"/>
      <c r="E64" s="42"/>
      <c r="F64" s="42"/>
      <c r="G64" s="42"/>
      <c r="H64" s="42"/>
      <c r="I64" s="42"/>
      <c r="J64" s="42"/>
      <c r="K64" s="42"/>
      <c r="L64" s="42"/>
      <c r="M64" s="42"/>
    </row>
    <row r="65" spans="1:13" x14ac:dyDescent="0.3">
      <c r="A65" s="14"/>
      <c r="B65" s="14"/>
      <c r="C65" s="42"/>
      <c r="D65" s="42"/>
      <c r="E65" s="42"/>
      <c r="F65" s="42"/>
      <c r="G65" s="42"/>
      <c r="H65" s="42"/>
      <c r="I65" s="42"/>
      <c r="J65" s="42"/>
      <c r="K65" s="42"/>
      <c r="L65" s="42"/>
      <c r="M65" s="42"/>
    </row>
    <row r="66" spans="1:13" x14ac:dyDescent="0.3">
      <c r="A66" s="14"/>
      <c r="B66" s="14"/>
      <c r="C66" s="42"/>
      <c r="D66" s="42"/>
      <c r="E66" s="42"/>
      <c r="F66" s="42"/>
      <c r="G66" s="42"/>
      <c r="H66" s="42"/>
      <c r="I66" s="42"/>
      <c r="J66" s="42"/>
      <c r="K66" s="42"/>
      <c r="L66" s="42"/>
      <c r="M66" s="42"/>
    </row>
    <row r="67" spans="1:13" x14ac:dyDescent="0.3">
      <c r="A67" s="14"/>
      <c r="B67" s="14"/>
      <c r="C67" s="42"/>
      <c r="D67" s="42"/>
      <c r="E67" s="42"/>
      <c r="F67" s="42"/>
      <c r="G67" s="42"/>
      <c r="H67" s="42"/>
      <c r="I67" s="42"/>
      <c r="J67" s="42"/>
      <c r="K67" s="42"/>
      <c r="L67" s="42"/>
      <c r="M67" s="42"/>
    </row>
    <row r="68" spans="1:13" x14ac:dyDescent="0.3">
      <c r="A68" s="14"/>
      <c r="B68" s="14"/>
      <c r="C68" s="42"/>
      <c r="D68" s="42"/>
      <c r="E68" s="42"/>
      <c r="F68" s="42"/>
      <c r="G68" s="42"/>
      <c r="H68" s="42"/>
      <c r="I68" s="42"/>
      <c r="J68" s="42"/>
      <c r="K68" s="42"/>
      <c r="L68" s="42"/>
      <c r="M68" s="42"/>
    </row>
    <row r="69" spans="1:13" x14ac:dyDescent="0.3">
      <c r="A69" s="14"/>
      <c r="B69" s="14"/>
      <c r="C69" s="42"/>
      <c r="D69" s="42"/>
      <c r="E69" s="42"/>
      <c r="F69" s="42"/>
      <c r="G69" s="42"/>
      <c r="H69" s="42"/>
      <c r="I69" s="42"/>
      <c r="J69" s="42"/>
      <c r="K69" s="42"/>
      <c r="L69" s="42"/>
      <c r="M69" s="42"/>
    </row>
    <row r="70" spans="1:13" x14ac:dyDescent="0.3">
      <c r="A70" s="14"/>
      <c r="B70" s="14"/>
      <c r="C70" s="42"/>
      <c r="D70" s="42"/>
      <c r="E70" s="42"/>
      <c r="F70" s="42"/>
      <c r="G70" s="42"/>
      <c r="H70" s="42"/>
      <c r="I70" s="42"/>
      <c r="J70" s="42"/>
      <c r="K70" s="42"/>
      <c r="L70" s="42"/>
      <c r="M70" s="42"/>
    </row>
    <row r="71" spans="1:13" x14ac:dyDescent="0.3">
      <c r="A71" s="14"/>
      <c r="B71" s="14"/>
      <c r="C71" s="42"/>
      <c r="D71" s="42"/>
      <c r="E71" s="42"/>
      <c r="F71" s="42"/>
      <c r="G71" s="42"/>
      <c r="H71" s="42"/>
      <c r="I71" s="42"/>
      <c r="J71" s="42"/>
      <c r="K71" s="42"/>
      <c r="L71" s="42"/>
      <c r="M71" s="42"/>
    </row>
    <row r="72" spans="1:13" x14ac:dyDescent="0.3">
      <c r="A72" s="14"/>
      <c r="B72" s="14"/>
      <c r="C72" s="42"/>
      <c r="D72" s="42"/>
      <c r="E72" s="42"/>
      <c r="F72" s="42"/>
      <c r="G72" s="42"/>
      <c r="H72" s="42"/>
      <c r="I72" s="42"/>
      <c r="J72" s="42"/>
      <c r="K72" s="42"/>
      <c r="L72" s="42"/>
      <c r="M72" s="42"/>
    </row>
    <row r="73" spans="1:13" x14ac:dyDescent="0.3">
      <c r="A73" s="14"/>
      <c r="B73" s="14"/>
      <c r="C73" s="42"/>
      <c r="D73" s="42"/>
      <c r="E73" s="42"/>
      <c r="F73" s="42"/>
      <c r="G73" s="42"/>
      <c r="H73" s="42"/>
      <c r="I73" s="42"/>
      <c r="J73" s="42"/>
      <c r="K73" s="42"/>
      <c r="L73" s="42"/>
      <c r="M73" s="42"/>
    </row>
    <row r="74" spans="1:13" x14ac:dyDescent="0.3">
      <c r="A74" s="14"/>
      <c r="B74" s="14"/>
      <c r="C74" s="42"/>
      <c r="D74" s="42"/>
      <c r="E74" s="42"/>
      <c r="F74" s="42"/>
      <c r="G74" s="42"/>
      <c r="H74" s="42"/>
      <c r="I74" s="42"/>
      <c r="J74" s="42"/>
      <c r="K74" s="42"/>
      <c r="L74" s="42"/>
      <c r="M74" s="42"/>
    </row>
    <row r="75" spans="1:13" x14ac:dyDescent="0.3">
      <c r="A75" s="14"/>
      <c r="B75" s="14"/>
      <c r="C75" s="42"/>
      <c r="D75" s="42"/>
      <c r="E75" s="42"/>
      <c r="F75" s="42"/>
      <c r="G75" s="42"/>
      <c r="H75" s="42"/>
      <c r="I75" s="42"/>
      <c r="J75" s="42"/>
      <c r="K75" s="42"/>
      <c r="L75" s="42"/>
      <c r="M75" s="42"/>
    </row>
    <row r="76" spans="1:13" x14ac:dyDescent="0.3">
      <c r="A76" s="14"/>
      <c r="B76" s="14"/>
      <c r="C76" s="42"/>
      <c r="D76" s="42"/>
      <c r="E76" s="42"/>
      <c r="F76" s="42"/>
      <c r="G76" s="42"/>
      <c r="H76" s="42"/>
      <c r="I76" s="42"/>
      <c r="J76" s="42"/>
      <c r="K76" s="42"/>
      <c r="L76" s="42"/>
      <c r="M76" s="42"/>
    </row>
    <row r="77" spans="1:13" x14ac:dyDescent="0.3">
      <c r="A77" s="14"/>
      <c r="B77" s="14"/>
      <c r="C77" s="42"/>
      <c r="D77" s="42"/>
      <c r="E77" s="42"/>
      <c r="F77" s="42"/>
      <c r="G77" s="42"/>
      <c r="H77" s="42"/>
      <c r="I77" s="42"/>
      <c r="J77" s="42"/>
      <c r="K77" s="42"/>
      <c r="L77" s="42"/>
      <c r="M77" s="42"/>
    </row>
    <row r="78" spans="1:13" x14ac:dyDescent="0.3">
      <c r="A78" s="14"/>
      <c r="B78" s="14"/>
      <c r="C78" s="42"/>
      <c r="D78" s="42"/>
      <c r="E78" s="42"/>
      <c r="F78" s="42"/>
      <c r="G78" s="42"/>
      <c r="H78" s="42"/>
      <c r="I78" s="42"/>
      <c r="J78" s="42"/>
      <c r="K78" s="42"/>
      <c r="L78" s="42"/>
      <c r="M78" s="42"/>
    </row>
    <row r="79" spans="1:13" x14ac:dyDescent="0.3">
      <c r="A79" s="14"/>
      <c r="B79" s="14"/>
      <c r="C79" s="42"/>
      <c r="D79" s="42"/>
      <c r="E79" s="42"/>
      <c r="F79" s="42"/>
      <c r="G79" s="42"/>
      <c r="H79" s="42"/>
      <c r="I79" s="42"/>
      <c r="J79" s="42"/>
      <c r="K79" s="42"/>
      <c r="L79" s="42"/>
      <c r="M79" s="42"/>
    </row>
    <row r="80" spans="1:13" x14ac:dyDescent="0.3">
      <c r="A80" s="14"/>
      <c r="B80" s="14"/>
      <c r="C80" s="42"/>
      <c r="D80" s="42"/>
      <c r="E80" s="42"/>
      <c r="F80" s="42"/>
      <c r="G80" s="42"/>
      <c r="H80" s="42"/>
      <c r="I80" s="42"/>
      <c r="J80" s="42"/>
      <c r="K80" s="42"/>
      <c r="L80" s="42"/>
      <c r="M80" s="42"/>
    </row>
    <row r="81" spans="1:13" x14ac:dyDescent="0.3">
      <c r="A81" s="14"/>
      <c r="B81" s="14"/>
      <c r="C81" s="42"/>
      <c r="D81" s="42"/>
      <c r="E81" s="42"/>
      <c r="F81" s="42"/>
      <c r="G81" s="42"/>
      <c r="H81" s="42"/>
      <c r="I81" s="42"/>
      <c r="J81" s="42"/>
      <c r="K81" s="42"/>
      <c r="L81" s="42"/>
      <c r="M81" s="42"/>
    </row>
    <row r="82" spans="1:13" x14ac:dyDescent="0.3">
      <c r="A82" s="14"/>
      <c r="B82" s="14"/>
      <c r="C82" s="42"/>
      <c r="D82" s="42"/>
      <c r="E82" s="42"/>
      <c r="F82" s="42"/>
      <c r="G82" s="42"/>
      <c r="H82" s="42"/>
      <c r="I82" s="42"/>
      <c r="J82" s="42"/>
      <c r="K82" s="42"/>
      <c r="L82" s="42"/>
      <c r="M82" s="42"/>
    </row>
    <row r="83" spans="1:13" x14ac:dyDescent="0.3">
      <c r="A83" s="14"/>
      <c r="B83" s="14"/>
      <c r="C83" s="42"/>
      <c r="D83" s="42"/>
      <c r="E83" s="42"/>
      <c r="F83" s="42"/>
      <c r="G83" s="42"/>
      <c r="H83" s="42"/>
      <c r="I83" s="42"/>
      <c r="J83" s="42"/>
      <c r="K83" s="42"/>
      <c r="L83" s="42"/>
      <c r="M83" s="42"/>
    </row>
    <row r="84" spans="1:13" x14ac:dyDescent="0.3">
      <c r="A84" s="14"/>
      <c r="B84" s="14"/>
      <c r="C84" s="42"/>
      <c r="D84" s="42"/>
      <c r="E84" s="42"/>
      <c r="F84" s="42"/>
      <c r="G84" s="42"/>
      <c r="H84" s="42"/>
      <c r="I84" s="42"/>
      <c r="J84" s="42"/>
      <c r="K84" s="42"/>
      <c r="L84" s="42"/>
      <c r="M84" s="42"/>
    </row>
    <row r="85" spans="1:13" x14ac:dyDescent="0.3">
      <c r="A85" s="14"/>
      <c r="B85" s="14"/>
      <c r="C85" s="42"/>
      <c r="D85" s="42"/>
      <c r="E85" s="42"/>
      <c r="F85" s="42"/>
      <c r="G85" s="42"/>
      <c r="H85" s="42"/>
      <c r="I85" s="42"/>
      <c r="J85" s="42"/>
      <c r="K85" s="42"/>
      <c r="L85" s="42"/>
      <c r="M85" s="42"/>
    </row>
    <row r="86" spans="1:13" x14ac:dyDescent="0.3">
      <c r="A86" s="14"/>
      <c r="B86" s="14"/>
      <c r="C86" s="42"/>
      <c r="D86" s="42"/>
      <c r="E86" s="42"/>
      <c r="F86" s="42"/>
      <c r="G86" s="42"/>
      <c r="H86" s="42"/>
      <c r="I86" s="42"/>
      <c r="J86" s="42"/>
      <c r="K86" s="42"/>
      <c r="L86" s="42"/>
      <c r="M86" s="42"/>
    </row>
    <row r="87" spans="1:13" x14ac:dyDescent="0.3">
      <c r="A87" s="14"/>
      <c r="B87" s="14"/>
      <c r="C87" s="42"/>
      <c r="D87" s="42"/>
      <c r="E87" s="42"/>
      <c r="F87" s="42"/>
      <c r="G87" s="42"/>
      <c r="H87" s="42"/>
      <c r="I87" s="42"/>
      <c r="J87" s="42"/>
      <c r="K87" s="42"/>
      <c r="L87" s="42"/>
      <c r="M87" s="42"/>
    </row>
    <row r="88" spans="1:13" x14ac:dyDescent="0.3">
      <c r="A88" s="14"/>
      <c r="B88" s="14"/>
      <c r="C88" s="42"/>
      <c r="D88" s="42"/>
      <c r="E88" s="42"/>
      <c r="F88" s="42"/>
      <c r="G88" s="42"/>
      <c r="H88" s="42"/>
      <c r="I88" s="42"/>
      <c r="J88" s="42"/>
      <c r="K88" s="42"/>
      <c r="L88" s="42"/>
      <c r="M88" s="42"/>
    </row>
    <row r="89" spans="1:13" x14ac:dyDescent="0.3">
      <c r="A89" s="14"/>
      <c r="B89" s="14"/>
      <c r="C89" s="42"/>
      <c r="D89" s="42"/>
      <c r="E89" s="42"/>
      <c r="F89" s="42"/>
      <c r="G89" s="42"/>
      <c r="H89" s="42"/>
      <c r="I89" s="42"/>
      <c r="J89" s="42"/>
      <c r="K89" s="42"/>
      <c r="L89" s="42"/>
      <c r="M89" s="42"/>
    </row>
    <row r="90" spans="1:13" x14ac:dyDescent="0.3">
      <c r="A90" s="14"/>
      <c r="B90" s="14"/>
      <c r="C90" s="42"/>
      <c r="D90" s="42"/>
      <c r="E90" s="42"/>
      <c r="F90" s="42"/>
      <c r="G90" s="42"/>
      <c r="H90" s="42"/>
      <c r="I90" s="42"/>
      <c r="J90" s="42"/>
      <c r="K90" s="42"/>
      <c r="L90" s="42"/>
      <c r="M90" s="42"/>
    </row>
    <row r="91" spans="1:13" x14ac:dyDescent="0.3">
      <c r="A91" s="14"/>
      <c r="B91" s="14"/>
      <c r="C91" s="42"/>
      <c r="D91" s="42"/>
      <c r="E91" s="42"/>
      <c r="F91" s="42"/>
      <c r="G91" s="42"/>
      <c r="H91" s="42"/>
      <c r="I91" s="42"/>
      <c r="J91" s="42"/>
      <c r="K91" s="42"/>
      <c r="L91" s="42"/>
      <c r="M91" s="42"/>
    </row>
    <row r="92" spans="1:13" x14ac:dyDescent="0.3">
      <c r="A92" s="14"/>
      <c r="B92" s="14"/>
      <c r="C92" s="42"/>
      <c r="D92" s="42"/>
      <c r="E92" s="42"/>
      <c r="F92" s="42"/>
      <c r="G92" s="42"/>
      <c r="H92" s="42"/>
      <c r="I92" s="42"/>
      <c r="J92" s="42"/>
      <c r="K92" s="42"/>
      <c r="L92" s="42"/>
      <c r="M92" s="42"/>
    </row>
    <row r="93" spans="1:13" x14ac:dyDescent="0.3">
      <c r="A93" s="14"/>
      <c r="B93" s="14"/>
      <c r="C93" s="42"/>
      <c r="D93" s="42"/>
      <c r="E93" s="42"/>
      <c r="F93" s="42"/>
      <c r="G93" s="42"/>
      <c r="H93" s="42"/>
      <c r="I93" s="42"/>
      <c r="J93" s="42"/>
      <c r="K93" s="42"/>
      <c r="L93" s="42"/>
      <c r="M93" s="42"/>
    </row>
    <row r="94" spans="1:13" x14ac:dyDescent="0.3">
      <c r="A94" s="14"/>
      <c r="B94" s="14"/>
      <c r="C94" s="42"/>
      <c r="D94" s="42"/>
      <c r="E94" s="42"/>
      <c r="F94" s="42"/>
      <c r="G94" s="42"/>
      <c r="H94" s="42"/>
      <c r="I94" s="42"/>
      <c r="J94" s="42"/>
      <c r="K94" s="42"/>
      <c r="L94" s="42"/>
      <c r="M94" s="42"/>
    </row>
    <row r="95" spans="1:13" x14ac:dyDescent="0.3">
      <c r="A95" s="14"/>
      <c r="B95" s="14"/>
      <c r="C95" s="42"/>
      <c r="D95" s="42"/>
      <c r="E95" s="42"/>
      <c r="F95" s="42"/>
      <c r="G95" s="42"/>
      <c r="H95" s="42"/>
      <c r="I95" s="42"/>
      <c r="J95" s="42"/>
      <c r="K95" s="42"/>
      <c r="L95" s="42"/>
      <c r="M95" s="42"/>
    </row>
    <row r="96" spans="1:13" x14ac:dyDescent="0.3">
      <c r="A96" s="14"/>
      <c r="B96" s="14"/>
      <c r="C96" s="42"/>
      <c r="D96" s="42"/>
      <c r="E96" s="42"/>
      <c r="F96" s="42"/>
      <c r="G96" s="42"/>
      <c r="H96" s="42"/>
      <c r="I96" s="42"/>
      <c r="J96" s="42"/>
      <c r="K96" s="42"/>
      <c r="L96" s="42"/>
      <c r="M96" s="42"/>
    </row>
    <row r="97" spans="1:13" x14ac:dyDescent="0.3">
      <c r="A97" s="14"/>
      <c r="B97" s="14"/>
      <c r="C97" s="42"/>
      <c r="D97" s="42"/>
      <c r="E97" s="42"/>
      <c r="F97" s="42"/>
      <c r="G97" s="42"/>
      <c r="H97" s="42"/>
      <c r="I97" s="42"/>
      <c r="J97" s="42"/>
      <c r="K97" s="42"/>
      <c r="L97" s="42"/>
      <c r="M97" s="42"/>
    </row>
    <row r="98" spans="1:13" x14ac:dyDescent="0.3">
      <c r="A98" s="14"/>
      <c r="B98" s="14"/>
      <c r="C98" s="42"/>
      <c r="D98" s="42"/>
      <c r="E98" s="42"/>
      <c r="F98" s="42"/>
      <c r="G98" s="42"/>
      <c r="H98" s="42"/>
      <c r="I98" s="42"/>
      <c r="J98" s="42"/>
      <c r="K98" s="42"/>
      <c r="L98" s="42"/>
      <c r="M98" s="42"/>
    </row>
    <row r="99" spans="1:13" x14ac:dyDescent="0.3">
      <c r="A99" s="14"/>
      <c r="B99" s="14"/>
      <c r="C99" s="42"/>
      <c r="D99" s="42"/>
      <c r="E99" s="42"/>
      <c r="F99" s="42"/>
      <c r="G99" s="42"/>
      <c r="H99" s="42"/>
      <c r="I99" s="42"/>
      <c r="J99" s="42"/>
      <c r="K99" s="42"/>
      <c r="L99" s="42"/>
      <c r="M99" s="42"/>
    </row>
    <row r="100" spans="1:13" x14ac:dyDescent="0.3">
      <c r="A100" s="14"/>
      <c r="B100" s="14"/>
      <c r="C100" s="42"/>
      <c r="D100" s="42"/>
      <c r="E100" s="42"/>
      <c r="F100" s="42"/>
      <c r="G100" s="42"/>
      <c r="H100" s="42"/>
      <c r="I100" s="42"/>
      <c r="J100" s="42"/>
      <c r="K100" s="42"/>
      <c r="L100" s="42"/>
      <c r="M100" s="42"/>
    </row>
    <row r="101" spans="1:13" x14ac:dyDescent="0.3">
      <c r="A101" s="14"/>
      <c r="B101" s="14"/>
      <c r="C101" s="42"/>
      <c r="D101" s="42"/>
      <c r="E101" s="42"/>
      <c r="F101" s="42"/>
      <c r="G101" s="42"/>
      <c r="H101" s="42"/>
      <c r="I101" s="42"/>
      <c r="J101" s="42"/>
      <c r="K101" s="42"/>
      <c r="L101" s="42"/>
      <c r="M101" s="42"/>
    </row>
    <row r="102" spans="1:13" x14ac:dyDescent="0.3">
      <c r="A102" s="14"/>
      <c r="B102" s="14"/>
      <c r="C102" s="42"/>
      <c r="D102" s="42"/>
      <c r="E102" s="42"/>
      <c r="F102" s="42"/>
      <c r="G102" s="42"/>
      <c r="H102" s="42"/>
      <c r="I102" s="42"/>
      <c r="J102" s="42"/>
      <c r="K102" s="42"/>
      <c r="L102" s="42"/>
      <c r="M102" s="42"/>
    </row>
    <row r="103" spans="1:13" x14ac:dyDescent="0.3">
      <c r="A103" s="14"/>
      <c r="B103" s="14"/>
      <c r="C103" s="42"/>
      <c r="D103" s="42"/>
      <c r="E103" s="42"/>
      <c r="F103" s="42"/>
      <c r="G103" s="42"/>
      <c r="H103" s="42"/>
      <c r="I103" s="42"/>
      <c r="J103" s="42"/>
      <c r="K103" s="42"/>
      <c r="L103" s="42"/>
      <c r="M103" s="42"/>
    </row>
    <row r="104" spans="1:13" x14ac:dyDescent="0.3">
      <c r="A104" s="14"/>
      <c r="B104" s="14"/>
      <c r="C104" s="42"/>
      <c r="D104" s="42"/>
      <c r="E104" s="42"/>
      <c r="F104" s="42"/>
      <c r="G104" s="42"/>
      <c r="H104" s="42"/>
      <c r="I104" s="42"/>
      <c r="J104" s="42"/>
      <c r="K104" s="42"/>
      <c r="L104" s="42"/>
      <c r="M104" s="42"/>
    </row>
    <row r="105" spans="1:13" x14ac:dyDescent="0.3">
      <c r="A105" s="14"/>
      <c r="B105" s="14"/>
      <c r="C105" s="42"/>
      <c r="D105" s="42"/>
      <c r="E105" s="42"/>
      <c r="F105" s="42"/>
      <c r="G105" s="42"/>
      <c r="H105" s="42"/>
      <c r="I105" s="42"/>
      <c r="J105" s="42"/>
      <c r="K105" s="42"/>
      <c r="L105" s="42"/>
      <c r="M105" s="42"/>
    </row>
    <row r="106" spans="1:13" x14ac:dyDescent="0.3">
      <c r="A106" s="14"/>
      <c r="B106" s="14"/>
      <c r="C106" s="42"/>
      <c r="D106" s="42"/>
      <c r="E106" s="42"/>
      <c r="F106" s="42"/>
      <c r="G106" s="42"/>
      <c r="H106" s="42"/>
      <c r="I106" s="42"/>
      <c r="J106" s="42"/>
      <c r="K106" s="42"/>
      <c r="L106" s="42"/>
      <c r="M106" s="42"/>
    </row>
    <row r="107" spans="1:13" x14ac:dyDescent="0.3">
      <c r="A107" s="14"/>
      <c r="B107" s="14"/>
      <c r="C107" s="42"/>
      <c r="D107" s="42"/>
      <c r="E107" s="42"/>
      <c r="F107" s="42"/>
      <c r="G107" s="42"/>
      <c r="H107" s="42"/>
      <c r="I107" s="42"/>
      <c r="J107" s="42"/>
      <c r="K107" s="42"/>
      <c r="L107" s="42"/>
      <c r="M107" s="42"/>
    </row>
    <row r="108" spans="1:13" x14ac:dyDescent="0.3">
      <c r="A108" s="14"/>
      <c r="B108" s="14"/>
      <c r="C108" s="42"/>
      <c r="D108" s="42"/>
      <c r="E108" s="42"/>
      <c r="F108" s="42"/>
      <c r="G108" s="42"/>
      <c r="H108" s="42"/>
      <c r="I108" s="42"/>
      <c r="J108" s="42"/>
      <c r="K108" s="42"/>
      <c r="L108" s="42"/>
      <c r="M108" s="42"/>
    </row>
    <row r="109" spans="1:13" x14ac:dyDescent="0.3">
      <c r="A109" s="14"/>
      <c r="B109" s="14"/>
      <c r="C109" s="42"/>
      <c r="D109" s="42"/>
      <c r="E109" s="42"/>
      <c r="F109" s="42"/>
      <c r="G109" s="42"/>
      <c r="H109" s="42"/>
      <c r="I109" s="42"/>
      <c r="J109" s="42"/>
      <c r="K109" s="42"/>
      <c r="L109" s="42"/>
      <c r="M109" s="42"/>
    </row>
    <row r="110" spans="1:13" x14ac:dyDescent="0.3">
      <c r="A110" s="14"/>
      <c r="B110" s="14"/>
      <c r="C110" s="42"/>
      <c r="D110" s="42"/>
      <c r="E110" s="42"/>
      <c r="F110" s="42"/>
      <c r="G110" s="42"/>
      <c r="H110" s="42"/>
      <c r="I110" s="42"/>
      <c r="J110" s="42"/>
      <c r="K110" s="42"/>
      <c r="L110" s="42"/>
      <c r="M110" s="42"/>
    </row>
    <row r="111" spans="1:13" x14ac:dyDescent="0.3">
      <c r="A111" s="14"/>
      <c r="B111" s="14"/>
      <c r="C111" s="42"/>
      <c r="D111" s="42"/>
      <c r="E111" s="42"/>
      <c r="F111" s="42"/>
      <c r="G111" s="42"/>
      <c r="H111" s="42"/>
      <c r="I111" s="42"/>
      <c r="J111" s="42"/>
      <c r="K111" s="42"/>
      <c r="L111" s="42"/>
      <c r="M111" s="42"/>
    </row>
    <row r="112" spans="1:13" x14ac:dyDescent="0.3">
      <c r="A112" s="14"/>
      <c r="B112" s="14"/>
      <c r="C112" s="42"/>
      <c r="D112" s="42"/>
      <c r="E112" s="42"/>
      <c r="F112" s="42"/>
      <c r="G112" s="42"/>
      <c r="H112" s="42"/>
      <c r="I112" s="42"/>
      <c r="J112" s="42"/>
      <c r="K112" s="42"/>
      <c r="L112" s="42"/>
      <c r="M112" s="42"/>
    </row>
    <row r="113" spans="1:13" x14ac:dyDescent="0.3">
      <c r="A113" s="14"/>
      <c r="B113" s="14"/>
      <c r="C113" s="42"/>
      <c r="D113" s="42"/>
      <c r="E113" s="42"/>
      <c r="F113" s="42"/>
      <c r="G113" s="42"/>
      <c r="H113" s="42"/>
      <c r="I113" s="42"/>
      <c r="J113" s="42"/>
      <c r="K113" s="42"/>
      <c r="L113" s="42"/>
      <c r="M113" s="42"/>
    </row>
    <row r="114" spans="1:13" x14ac:dyDescent="0.3">
      <c r="A114" s="14"/>
      <c r="B114" s="14"/>
      <c r="C114" s="42"/>
      <c r="D114" s="42"/>
      <c r="E114" s="42"/>
      <c r="F114" s="42"/>
      <c r="G114" s="42"/>
      <c r="H114" s="42"/>
      <c r="I114" s="42"/>
      <c r="J114" s="42"/>
      <c r="K114" s="42"/>
      <c r="L114" s="42"/>
      <c r="M114" s="42"/>
    </row>
    <row r="115" spans="1:13" x14ac:dyDescent="0.3">
      <c r="A115" s="14"/>
      <c r="B115" s="14"/>
      <c r="C115" s="42"/>
      <c r="D115" s="42"/>
      <c r="E115" s="42"/>
      <c r="F115" s="42"/>
      <c r="G115" s="42"/>
      <c r="H115" s="42"/>
      <c r="I115" s="42"/>
      <c r="J115" s="42"/>
      <c r="K115" s="42"/>
      <c r="L115" s="42"/>
      <c r="M115" s="42"/>
    </row>
    <row r="116" spans="1:13" x14ac:dyDescent="0.3">
      <c r="A116" s="14"/>
      <c r="B116" s="14"/>
      <c r="C116" s="42"/>
      <c r="D116" s="42"/>
      <c r="E116" s="42"/>
      <c r="F116" s="42"/>
      <c r="G116" s="42"/>
      <c r="H116" s="42"/>
      <c r="I116" s="42"/>
      <c r="J116" s="42"/>
      <c r="K116" s="42"/>
      <c r="L116" s="42"/>
      <c r="M116" s="42"/>
    </row>
    <row r="117" spans="1:13" x14ac:dyDescent="0.3">
      <c r="A117" s="14"/>
      <c r="B117" s="14"/>
      <c r="C117" s="42"/>
      <c r="D117" s="42"/>
      <c r="E117" s="42"/>
      <c r="F117" s="42"/>
      <c r="G117" s="42"/>
      <c r="H117" s="42"/>
      <c r="I117" s="42"/>
      <c r="J117" s="42"/>
      <c r="K117" s="42"/>
      <c r="L117" s="42"/>
      <c r="M117" s="42"/>
    </row>
    <row r="118" spans="1:13" x14ac:dyDescent="0.3">
      <c r="A118" s="14"/>
      <c r="B118" s="14"/>
      <c r="C118" s="42"/>
      <c r="D118" s="42"/>
      <c r="E118" s="42"/>
      <c r="F118" s="42"/>
      <c r="G118" s="42"/>
      <c r="H118" s="42"/>
      <c r="I118" s="42"/>
      <c r="J118" s="42"/>
      <c r="K118" s="42"/>
      <c r="L118" s="42"/>
      <c r="M118" s="42"/>
    </row>
    <row r="119" spans="1:13" x14ac:dyDescent="0.3">
      <c r="A119" s="14"/>
      <c r="B119" s="14"/>
      <c r="C119" s="42"/>
      <c r="D119" s="42"/>
      <c r="E119" s="42"/>
      <c r="F119" s="42"/>
      <c r="G119" s="42"/>
      <c r="H119" s="42"/>
      <c r="I119" s="42"/>
      <c r="J119" s="42"/>
      <c r="K119" s="42"/>
      <c r="L119" s="42"/>
      <c r="M119" s="42"/>
    </row>
    <row r="120" spans="1:13" x14ac:dyDescent="0.3">
      <c r="A120" s="14"/>
      <c r="B120" s="14"/>
      <c r="C120" s="42"/>
      <c r="D120" s="42"/>
      <c r="E120" s="42"/>
      <c r="F120" s="42"/>
      <c r="G120" s="42"/>
      <c r="H120" s="42"/>
      <c r="I120" s="42"/>
      <c r="J120" s="42"/>
      <c r="K120" s="42"/>
      <c r="L120" s="42"/>
      <c r="M120" s="42"/>
    </row>
    <row r="121" spans="1:13" x14ac:dyDescent="0.3">
      <c r="A121" s="14"/>
      <c r="B121" s="14"/>
      <c r="C121" s="42"/>
      <c r="D121" s="42"/>
      <c r="E121" s="42"/>
      <c r="F121" s="42"/>
      <c r="G121" s="42"/>
      <c r="H121" s="42"/>
      <c r="I121" s="42"/>
      <c r="J121" s="42"/>
      <c r="K121" s="42"/>
      <c r="L121" s="42"/>
      <c r="M121" s="42"/>
    </row>
    <row r="122" spans="1:13" x14ac:dyDescent="0.3">
      <c r="A122" s="14"/>
      <c r="B122" s="14"/>
      <c r="C122" s="42"/>
      <c r="D122" s="42"/>
      <c r="E122" s="42"/>
      <c r="F122" s="42"/>
      <c r="G122" s="42"/>
      <c r="H122" s="42"/>
      <c r="I122" s="42"/>
      <c r="J122" s="42"/>
      <c r="K122" s="42"/>
      <c r="L122" s="42"/>
      <c r="M122" s="42"/>
    </row>
    <row r="123" spans="1:13" x14ac:dyDescent="0.3">
      <c r="A123" s="14"/>
      <c r="B123" s="14"/>
      <c r="C123" s="42"/>
      <c r="D123" s="42"/>
      <c r="E123" s="42"/>
      <c r="F123" s="42"/>
      <c r="G123" s="42"/>
      <c r="H123" s="42"/>
      <c r="I123" s="42"/>
      <c r="J123" s="42"/>
      <c r="K123" s="42"/>
      <c r="L123" s="42"/>
      <c r="M123" s="42"/>
    </row>
    <row r="124" spans="1:13" x14ac:dyDescent="0.3">
      <c r="A124" s="14"/>
      <c r="B124" s="14"/>
      <c r="C124" s="42"/>
      <c r="D124" s="42"/>
      <c r="E124" s="42"/>
      <c r="F124" s="42"/>
      <c r="G124" s="42"/>
      <c r="H124" s="42"/>
      <c r="I124" s="42"/>
      <c r="J124" s="42"/>
      <c r="K124" s="42"/>
      <c r="L124" s="42"/>
      <c r="M124" s="42"/>
    </row>
    <row r="125" spans="1:13" x14ac:dyDescent="0.3">
      <c r="A125" s="14"/>
      <c r="B125" s="14"/>
      <c r="C125" s="42"/>
      <c r="D125" s="42"/>
      <c r="E125" s="42"/>
      <c r="F125" s="42"/>
      <c r="G125" s="42"/>
      <c r="H125" s="42"/>
      <c r="I125" s="42"/>
      <c r="J125" s="42"/>
      <c r="K125" s="42"/>
      <c r="L125" s="42"/>
      <c r="M125" s="42"/>
    </row>
    <row r="126" spans="1:13" x14ac:dyDescent="0.3">
      <c r="A126" s="14"/>
      <c r="B126" s="14"/>
      <c r="C126" s="42"/>
      <c r="D126" s="42"/>
      <c r="E126" s="42"/>
      <c r="F126" s="42"/>
      <c r="G126" s="42"/>
      <c r="H126" s="42"/>
      <c r="I126" s="42"/>
      <c r="J126" s="42"/>
      <c r="K126" s="42"/>
      <c r="L126" s="42"/>
      <c r="M126" s="42"/>
    </row>
    <row r="127" spans="1:13" x14ac:dyDescent="0.3">
      <c r="A127" s="14"/>
      <c r="B127" s="14"/>
      <c r="C127" s="42"/>
      <c r="D127" s="42"/>
      <c r="E127" s="42"/>
      <c r="F127" s="42"/>
      <c r="G127" s="42"/>
      <c r="H127" s="42"/>
      <c r="I127" s="42"/>
      <c r="J127" s="42"/>
      <c r="K127" s="42"/>
      <c r="L127" s="42"/>
      <c r="M127" s="42"/>
    </row>
    <row r="128" spans="1:13" x14ac:dyDescent="0.3">
      <c r="A128" s="14"/>
      <c r="B128" s="14"/>
      <c r="C128" s="42"/>
      <c r="D128" s="42"/>
      <c r="E128" s="42"/>
      <c r="F128" s="42"/>
      <c r="G128" s="42"/>
      <c r="H128" s="42"/>
      <c r="I128" s="42"/>
      <c r="J128" s="42"/>
      <c r="K128" s="42"/>
      <c r="L128" s="42"/>
      <c r="M128" s="42"/>
    </row>
    <row r="129" spans="1:13" x14ac:dyDescent="0.3">
      <c r="A129" s="14"/>
      <c r="B129" s="14"/>
      <c r="C129" s="42"/>
      <c r="D129" s="42"/>
      <c r="E129" s="42"/>
      <c r="F129" s="42"/>
      <c r="G129" s="42"/>
      <c r="H129" s="42"/>
      <c r="I129" s="42"/>
      <c r="J129" s="42"/>
      <c r="K129" s="42"/>
      <c r="L129" s="42"/>
      <c r="M129" s="42"/>
    </row>
    <row r="130" spans="1:13" x14ac:dyDescent="0.3">
      <c r="A130" s="14"/>
      <c r="B130" s="14"/>
      <c r="C130" s="42"/>
      <c r="D130" s="42"/>
      <c r="E130" s="42"/>
      <c r="F130" s="42"/>
      <c r="G130" s="42"/>
      <c r="H130" s="42"/>
      <c r="I130" s="42"/>
      <c r="J130" s="42"/>
      <c r="K130" s="42"/>
      <c r="L130" s="42"/>
      <c r="M130" s="42"/>
    </row>
    <row r="131" spans="1:13" x14ac:dyDescent="0.3">
      <c r="A131" s="14"/>
      <c r="B131" s="14"/>
      <c r="C131" s="42"/>
      <c r="D131" s="42"/>
      <c r="E131" s="42"/>
      <c r="F131" s="42"/>
      <c r="G131" s="42"/>
      <c r="H131" s="42"/>
      <c r="I131" s="42"/>
      <c r="J131" s="42"/>
      <c r="K131" s="42"/>
      <c r="L131" s="42"/>
      <c r="M131" s="42"/>
    </row>
    <row r="132" spans="1:13" x14ac:dyDescent="0.3">
      <c r="A132" s="14"/>
      <c r="B132" s="14"/>
      <c r="C132" s="42"/>
      <c r="D132" s="42"/>
      <c r="E132" s="42"/>
      <c r="F132" s="42"/>
      <c r="G132" s="42"/>
      <c r="H132" s="42"/>
      <c r="I132" s="42"/>
      <c r="J132" s="42"/>
      <c r="K132" s="42"/>
      <c r="L132" s="42"/>
      <c r="M132" s="42"/>
    </row>
    <row r="133" spans="1:13" x14ac:dyDescent="0.3">
      <c r="A133" s="14"/>
      <c r="B133" s="14"/>
      <c r="C133" s="42"/>
      <c r="D133" s="42"/>
      <c r="E133" s="42"/>
      <c r="F133" s="42"/>
      <c r="G133" s="42"/>
      <c r="H133" s="42"/>
      <c r="I133" s="42"/>
      <c r="J133" s="42"/>
      <c r="K133" s="42"/>
      <c r="L133" s="42"/>
      <c r="M133" s="42"/>
    </row>
    <row r="134" spans="1:13" x14ac:dyDescent="0.3">
      <c r="A134" s="14"/>
      <c r="B134" s="14"/>
      <c r="C134" s="42"/>
      <c r="D134" s="42"/>
      <c r="E134" s="42"/>
      <c r="F134" s="42"/>
      <c r="G134" s="42"/>
      <c r="H134" s="42"/>
      <c r="I134" s="42"/>
      <c r="J134" s="42"/>
      <c r="K134" s="42"/>
      <c r="L134" s="42"/>
      <c r="M134" s="42"/>
    </row>
    <row r="135" spans="1:13" x14ac:dyDescent="0.3">
      <c r="A135" s="14"/>
      <c r="B135" s="14"/>
      <c r="C135" s="42"/>
      <c r="D135" s="42"/>
      <c r="E135" s="42"/>
      <c r="F135" s="42"/>
      <c r="G135" s="42"/>
      <c r="H135" s="42"/>
      <c r="I135" s="42"/>
      <c r="J135" s="42"/>
      <c r="K135" s="42"/>
      <c r="L135" s="42"/>
      <c r="M135" s="42"/>
    </row>
    <row r="136" spans="1:13" x14ac:dyDescent="0.3">
      <c r="A136" s="14"/>
      <c r="B136" s="14"/>
      <c r="C136" s="42"/>
      <c r="D136" s="42"/>
      <c r="E136" s="42"/>
      <c r="F136" s="42"/>
      <c r="G136" s="42"/>
      <c r="H136" s="42"/>
      <c r="I136" s="42"/>
      <c r="J136" s="42"/>
      <c r="K136" s="42"/>
      <c r="L136" s="42"/>
      <c r="M136" s="42"/>
    </row>
    <row r="137" spans="1:13" x14ac:dyDescent="0.3">
      <c r="A137" s="14"/>
      <c r="B137" s="14"/>
      <c r="C137" s="42"/>
      <c r="D137" s="42"/>
      <c r="E137" s="42"/>
      <c r="F137" s="42"/>
      <c r="G137" s="42"/>
      <c r="H137" s="42"/>
      <c r="I137" s="42"/>
      <c r="J137" s="42"/>
      <c r="K137" s="42"/>
      <c r="L137" s="42"/>
      <c r="M137" s="42"/>
    </row>
    <row r="138" spans="1:13" x14ac:dyDescent="0.3">
      <c r="A138" s="14"/>
      <c r="B138" s="14"/>
      <c r="C138" s="42"/>
      <c r="D138" s="42"/>
      <c r="E138" s="42"/>
      <c r="F138" s="42"/>
      <c r="G138" s="42"/>
      <c r="H138" s="42"/>
      <c r="I138" s="42"/>
      <c r="J138" s="42"/>
      <c r="K138" s="42"/>
      <c r="L138" s="42"/>
      <c r="M138" s="42"/>
    </row>
    <row r="139" spans="1:13" x14ac:dyDescent="0.3">
      <c r="A139" s="14"/>
      <c r="B139" s="14"/>
      <c r="C139" s="42"/>
      <c r="D139" s="42"/>
      <c r="E139" s="42"/>
      <c r="F139" s="42"/>
      <c r="G139" s="42"/>
      <c r="H139" s="42"/>
      <c r="I139" s="42"/>
      <c r="J139" s="42"/>
      <c r="K139" s="42"/>
      <c r="L139" s="42"/>
      <c r="M139" s="42"/>
    </row>
  </sheetData>
  <mergeCells count="2">
    <mergeCell ref="B29:M29"/>
    <mergeCell ref="B30:M30"/>
  </mergeCells>
  <printOptions horizontalCentered="1"/>
  <pageMargins left="0.25" right="0.25" top="0.75" bottom="0.75" header="0.3" footer="0.3"/>
  <pageSetup scale="88" orientation="landscape" r:id="rId1"/>
  <headerFooter>
    <oddFooter>&amp;C&amp;"Century Gothic,Regular"&amp;9Page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04BDE-F975-46E6-8C02-578DD462D744}">
  <sheetPr>
    <tabColor rgb="FF037784"/>
    <pageSetUpPr fitToPage="1"/>
  </sheetPr>
  <dimension ref="A1:M141"/>
  <sheetViews>
    <sheetView zoomScale="99" zoomScaleNormal="130" zoomScaleSheetLayoutView="130" workbookViewId="0">
      <pane xSplit="2" ySplit="3" topLeftCell="C4" activePane="bottomRight" state="frozen"/>
      <selection activeCell="B72" sqref="B72"/>
      <selection pane="topRight" activeCell="B72" sqref="B72"/>
      <selection pane="bottomLeft" activeCell="B72" sqref="B72"/>
      <selection pane="bottomRight" activeCell="C4" sqref="C4"/>
    </sheetView>
  </sheetViews>
  <sheetFormatPr defaultColWidth="8.88671875" defaultRowHeight="14.4" x14ac:dyDescent="0.3"/>
  <cols>
    <col min="1" max="1" width="8.88671875" style="54"/>
    <col min="2" max="2" width="40.77734375" style="54" customWidth="1"/>
    <col min="3" max="13" width="12.77734375" style="24" customWidth="1"/>
    <col min="14" max="16384" width="8.88671875" style="194"/>
  </cols>
  <sheetData>
    <row r="1" spans="1:13" s="54" customFormat="1" ht="20.399999999999999" customHeight="1" x14ac:dyDescent="0.25">
      <c r="A1" s="14"/>
      <c r="B1" s="50" t="s">
        <v>25</v>
      </c>
      <c r="C1" s="75"/>
      <c r="D1" s="75"/>
      <c r="E1" s="75"/>
      <c r="F1" s="75"/>
      <c r="G1" s="75"/>
      <c r="H1" s="75"/>
      <c r="I1" s="75"/>
      <c r="J1" s="75"/>
      <c r="K1" s="75"/>
      <c r="L1" s="75"/>
      <c r="M1" s="76"/>
    </row>
    <row r="2" spans="1:13" s="54" customFormat="1" ht="10.8" x14ac:dyDescent="0.25">
      <c r="A2" s="14"/>
      <c r="B2" s="447" t="s">
        <v>1171</v>
      </c>
      <c r="C2" s="448"/>
      <c r="D2" s="448"/>
      <c r="E2" s="448"/>
      <c r="F2" s="448"/>
      <c r="G2" s="448"/>
      <c r="H2" s="448"/>
      <c r="I2" s="448"/>
      <c r="J2" s="448"/>
      <c r="K2" s="448"/>
      <c r="L2" s="448"/>
      <c r="M2" s="449"/>
    </row>
    <row r="3" spans="1:13" s="56" customFormat="1" ht="21" customHeight="1" x14ac:dyDescent="0.25">
      <c r="A3" s="131"/>
      <c r="B3" s="4" t="s">
        <v>1172</v>
      </c>
      <c r="C3" s="559" t="s">
        <v>1173</v>
      </c>
      <c r="D3" s="559" t="s">
        <v>1174</v>
      </c>
      <c r="E3" s="559" t="s">
        <v>1175</v>
      </c>
      <c r="F3" s="559" t="s">
        <v>1176</v>
      </c>
      <c r="G3" s="559" t="s">
        <v>1177</v>
      </c>
      <c r="H3" s="559" t="s">
        <v>1178</v>
      </c>
      <c r="I3" s="559" t="s">
        <v>1179</v>
      </c>
      <c r="J3" s="559" t="s">
        <v>1180</v>
      </c>
      <c r="K3" s="559" t="s">
        <v>1181</v>
      </c>
      <c r="L3" s="559" t="s">
        <v>1182</v>
      </c>
      <c r="M3" s="558" t="s">
        <v>56</v>
      </c>
    </row>
    <row r="4" spans="1:13" s="56" customFormat="1" ht="10.8" x14ac:dyDescent="0.25">
      <c r="A4" s="131"/>
      <c r="B4" s="60" t="s">
        <v>1147</v>
      </c>
      <c r="C4" s="289"/>
      <c r="D4" s="289"/>
      <c r="E4" s="289"/>
      <c r="F4" s="289"/>
      <c r="G4" s="289"/>
      <c r="H4" s="289"/>
      <c r="I4" s="289"/>
      <c r="J4" s="289"/>
      <c r="K4" s="289"/>
      <c r="L4" s="289"/>
      <c r="M4" s="290"/>
    </row>
    <row r="5" spans="1:13" s="56" customFormat="1" ht="10.8" x14ac:dyDescent="0.25">
      <c r="A5" s="131"/>
      <c r="B5" s="61" t="s">
        <v>28</v>
      </c>
      <c r="C5" s="566">
        <v>0</v>
      </c>
      <c r="D5" s="566">
        <v>0</v>
      </c>
      <c r="E5" s="566">
        <v>1936.1</v>
      </c>
      <c r="F5" s="566">
        <v>0</v>
      </c>
      <c r="G5" s="566">
        <v>0</v>
      </c>
      <c r="H5" s="566">
        <v>31</v>
      </c>
      <c r="I5" s="566">
        <v>109.2</v>
      </c>
      <c r="J5" s="566">
        <v>1</v>
      </c>
      <c r="K5" s="566">
        <v>0</v>
      </c>
      <c r="L5" s="566">
        <v>0</v>
      </c>
      <c r="M5" s="567">
        <v>0</v>
      </c>
    </row>
    <row r="6" spans="1:13" s="56" customFormat="1" ht="10.8" x14ac:dyDescent="0.25">
      <c r="A6" s="131"/>
      <c r="B6" s="61" t="s">
        <v>29</v>
      </c>
      <c r="C6" s="566">
        <v>0</v>
      </c>
      <c r="D6" s="566">
        <v>32.299999999999997</v>
      </c>
      <c r="E6" s="566">
        <v>7026.2</v>
      </c>
      <c r="F6" s="566">
        <v>0</v>
      </c>
      <c r="G6" s="566">
        <v>0</v>
      </c>
      <c r="H6" s="566">
        <v>34.799999999999997</v>
      </c>
      <c r="I6" s="566">
        <v>0</v>
      </c>
      <c r="J6" s="566">
        <v>0</v>
      </c>
      <c r="K6" s="566">
        <v>0</v>
      </c>
      <c r="L6" s="566">
        <v>0</v>
      </c>
      <c r="M6" s="567">
        <v>0</v>
      </c>
    </row>
    <row r="7" spans="1:13" s="56" customFormat="1" ht="10.8" x14ac:dyDescent="0.25">
      <c r="A7" s="131"/>
      <c r="B7" s="61" t="s">
        <v>1149</v>
      </c>
      <c r="C7" s="566">
        <v>0</v>
      </c>
      <c r="D7" s="566">
        <v>534.1</v>
      </c>
      <c r="E7" s="566">
        <v>0</v>
      </c>
      <c r="F7" s="566">
        <v>0</v>
      </c>
      <c r="G7" s="566">
        <v>0</v>
      </c>
      <c r="H7" s="566">
        <v>20.9</v>
      </c>
      <c r="I7" s="566">
        <v>147.4</v>
      </c>
      <c r="J7" s="566">
        <v>3.6</v>
      </c>
      <c r="K7" s="566">
        <v>0</v>
      </c>
      <c r="L7" s="566">
        <v>0</v>
      </c>
      <c r="M7" s="567">
        <v>0</v>
      </c>
    </row>
    <row r="8" spans="1:13" s="56" customFormat="1" ht="10.8" x14ac:dyDescent="0.25">
      <c r="A8" s="131"/>
      <c r="B8" s="61" t="s">
        <v>30</v>
      </c>
      <c r="C8" s="566">
        <v>0</v>
      </c>
      <c r="D8" s="566">
        <v>295.2</v>
      </c>
      <c r="E8" s="566">
        <v>0</v>
      </c>
      <c r="F8" s="566">
        <v>0</v>
      </c>
      <c r="G8" s="566">
        <v>0</v>
      </c>
      <c r="H8" s="566">
        <v>9.1999999999999993</v>
      </c>
      <c r="I8" s="566">
        <v>191.7</v>
      </c>
      <c r="J8" s="566">
        <v>1</v>
      </c>
      <c r="K8" s="566">
        <v>0</v>
      </c>
      <c r="L8" s="566">
        <v>0</v>
      </c>
      <c r="M8" s="567">
        <v>0</v>
      </c>
    </row>
    <row r="9" spans="1:13" s="56" customFormat="1" ht="12.6" x14ac:dyDescent="0.25">
      <c r="A9" s="131"/>
      <c r="B9" s="61" t="s">
        <v>1151</v>
      </c>
      <c r="C9" s="566">
        <v>0</v>
      </c>
      <c r="D9" s="566">
        <v>988.3</v>
      </c>
      <c r="E9" s="566">
        <v>0</v>
      </c>
      <c r="F9" s="566">
        <v>0</v>
      </c>
      <c r="G9" s="566">
        <v>0</v>
      </c>
      <c r="H9" s="566">
        <v>4.8</v>
      </c>
      <c r="I9" s="566">
        <v>0</v>
      </c>
      <c r="J9" s="566">
        <v>5</v>
      </c>
      <c r="K9" s="566">
        <v>0</v>
      </c>
      <c r="L9" s="566">
        <v>0</v>
      </c>
      <c r="M9" s="567">
        <v>33</v>
      </c>
    </row>
    <row r="10" spans="1:13" s="56" customFormat="1" ht="10.8" x14ac:dyDescent="0.25">
      <c r="A10" s="131"/>
      <c r="B10" s="61" t="s">
        <v>32</v>
      </c>
      <c r="C10" s="566">
        <v>0</v>
      </c>
      <c r="D10" s="566">
        <v>12.6</v>
      </c>
      <c r="E10" s="566">
        <v>0</v>
      </c>
      <c r="F10" s="566">
        <v>0</v>
      </c>
      <c r="G10" s="566">
        <v>33</v>
      </c>
      <c r="H10" s="566">
        <v>4.0999999999999996</v>
      </c>
      <c r="I10" s="566">
        <v>272.89999999999998</v>
      </c>
      <c r="J10" s="566">
        <v>1.9</v>
      </c>
      <c r="K10" s="566">
        <v>0</v>
      </c>
      <c r="L10" s="566">
        <v>0</v>
      </c>
      <c r="M10" s="567">
        <v>0</v>
      </c>
    </row>
    <row r="11" spans="1:13" s="56" customFormat="1" ht="10.8" x14ac:dyDescent="0.25">
      <c r="A11" s="131"/>
      <c r="B11" s="61" t="s">
        <v>33</v>
      </c>
      <c r="C11" s="566">
        <v>0</v>
      </c>
      <c r="D11" s="566">
        <v>190.5</v>
      </c>
      <c r="E11" s="566">
        <v>7077.9</v>
      </c>
      <c r="F11" s="566">
        <v>0</v>
      </c>
      <c r="G11" s="566">
        <v>0</v>
      </c>
      <c r="H11" s="566">
        <v>137.6</v>
      </c>
      <c r="I11" s="566">
        <v>680.5</v>
      </c>
      <c r="J11" s="566">
        <v>1.5</v>
      </c>
      <c r="K11" s="566">
        <v>0</v>
      </c>
      <c r="L11" s="566">
        <v>0</v>
      </c>
      <c r="M11" s="567">
        <v>0</v>
      </c>
    </row>
    <row r="12" spans="1:13" s="56" customFormat="1" ht="10.8" x14ac:dyDescent="0.25">
      <c r="A12" s="131"/>
      <c r="B12" s="349" t="s">
        <v>1114</v>
      </c>
      <c r="C12" s="566">
        <v>0</v>
      </c>
      <c r="D12" s="566">
        <v>1917.9</v>
      </c>
      <c r="E12" s="566">
        <v>0</v>
      </c>
      <c r="F12" s="566">
        <v>0</v>
      </c>
      <c r="G12" s="566">
        <v>0</v>
      </c>
      <c r="H12" s="566">
        <v>51.3</v>
      </c>
      <c r="I12" s="566">
        <v>0</v>
      </c>
      <c r="J12" s="566">
        <v>38.6</v>
      </c>
      <c r="K12" s="566">
        <v>0</v>
      </c>
      <c r="L12" s="566">
        <v>0</v>
      </c>
      <c r="M12" s="567">
        <v>0</v>
      </c>
    </row>
    <row r="13" spans="1:13" s="56" customFormat="1" ht="10.8" x14ac:dyDescent="0.25">
      <c r="A13" s="131"/>
      <c r="B13" s="349" t="s">
        <v>35</v>
      </c>
      <c r="C13" s="566">
        <v>0</v>
      </c>
      <c r="D13" s="566">
        <v>1330.6</v>
      </c>
      <c r="E13" s="566">
        <v>0</v>
      </c>
      <c r="F13" s="566">
        <v>0</v>
      </c>
      <c r="G13" s="566">
        <v>0</v>
      </c>
      <c r="H13" s="566">
        <v>33.799999999999997</v>
      </c>
      <c r="I13" s="566">
        <v>143.6</v>
      </c>
      <c r="J13" s="566">
        <v>5.4</v>
      </c>
      <c r="K13" s="566">
        <v>0</v>
      </c>
      <c r="L13" s="566">
        <v>0</v>
      </c>
      <c r="M13" s="567">
        <v>0</v>
      </c>
    </row>
    <row r="14" spans="1:13" s="56" customFormat="1" ht="10.8" x14ac:dyDescent="0.25">
      <c r="A14" s="131"/>
      <c r="B14" s="349" t="s">
        <v>36</v>
      </c>
      <c r="C14" s="568">
        <v>0</v>
      </c>
      <c r="D14" s="568">
        <v>475.4</v>
      </c>
      <c r="E14" s="568">
        <v>0</v>
      </c>
      <c r="F14" s="568">
        <v>0</v>
      </c>
      <c r="G14" s="568">
        <v>0</v>
      </c>
      <c r="H14" s="568">
        <v>15.3</v>
      </c>
      <c r="I14" s="568">
        <v>22.2</v>
      </c>
      <c r="J14" s="568">
        <v>2.2000000000000002</v>
      </c>
      <c r="K14" s="568">
        <v>0</v>
      </c>
      <c r="L14" s="568">
        <v>0</v>
      </c>
      <c r="M14" s="569">
        <v>0</v>
      </c>
    </row>
    <row r="15" spans="1:13" s="56" customFormat="1" ht="10.8" x14ac:dyDescent="0.25">
      <c r="A15" s="131"/>
      <c r="B15" s="63" t="s">
        <v>37</v>
      </c>
      <c r="C15" s="570">
        <v>0</v>
      </c>
      <c r="D15" s="570">
        <v>5776.9</v>
      </c>
      <c r="E15" s="570">
        <v>16040.2</v>
      </c>
      <c r="F15" s="570">
        <v>0</v>
      </c>
      <c r="G15" s="570">
        <v>33</v>
      </c>
      <c r="H15" s="570">
        <v>342.7</v>
      </c>
      <c r="I15" s="570">
        <v>1567.5</v>
      </c>
      <c r="J15" s="570">
        <v>60.3</v>
      </c>
      <c r="K15" s="570">
        <v>0</v>
      </c>
      <c r="L15" s="570">
        <v>0</v>
      </c>
      <c r="M15" s="571">
        <v>33</v>
      </c>
    </row>
    <row r="16" spans="1:13" s="56" customFormat="1" ht="5.0999999999999996" customHeight="1" x14ac:dyDescent="0.25">
      <c r="A16" s="131"/>
      <c r="B16" s="519"/>
      <c r="C16" s="565"/>
      <c r="D16" s="565"/>
      <c r="E16" s="565"/>
      <c r="F16" s="565"/>
      <c r="G16" s="565"/>
      <c r="H16" s="565"/>
      <c r="I16" s="565"/>
      <c r="J16" s="565"/>
      <c r="K16" s="565"/>
      <c r="L16" s="565"/>
      <c r="M16" s="564"/>
    </row>
    <row r="17" spans="1:13" s="56" customFormat="1" ht="10.8" x14ac:dyDescent="0.25">
      <c r="A17" s="131"/>
      <c r="B17" s="362" t="s">
        <v>1146</v>
      </c>
      <c r="C17" s="563"/>
      <c r="D17" s="563"/>
      <c r="E17" s="563"/>
      <c r="F17" s="563"/>
      <c r="G17" s="563"/>
      <c r="H17" s="563"/>
      <c r="I17" s="563"/>
      <c r="J17" s="563"/>
      <c r="K17" s="563"/>
      <c r="L17" s="563"/>
      <c r="M17" s="564"/>
    </row>
    <row r="18" spans="1:13" s="56" customFormat="1" ht="10.8" x14ac:dyDescent="0.25">
      <c r="A18" s="131"/>
      <c r="B18" s="349" t="s">
        <v>38</v>
      </c>
      <c r="C18" s="566">
        <v>79.900000000000006</v>
      </c>
      <c r="D18" s="566">
        <v>192.9</v>
      </c>
      <c r="E18" s="566">
        <v>0</v>
      </c>
      <c r="F18" s="566">
        <v>0</v>
      </c>
      <c r="G18" s="566">
        <v>0</v>
      </c>
      <c r="H18" s="566">
        <v>0</v>
      </c>
      <c r="I18" s="566">
        <v>622</v>
      </c>
      <c r="J18" s="566">
        <v>0</v>
      </c>
      <c r="K18" s="566">
        <v>0</v>
      </c>
      <c r="L18" s="566">
        <v>0</v>
      </c>
      <c r="M18" s="567">
        <v>0</v>
      </c>
    </row>
    <row r="19" spans="1:13" s="56" customFormat="1" ht="10.8" x14ac:dyDescent="0.25">
      <c r="A19" s="131"/>
      <c r="B19" s="349" t="s">
        <v>41</v>
      </c>
      <c r="C19" s="566">
        <v>0</v>
      </c>
      <c r="D19" s="566">
        <v>0.2</v>
      </c>
      <c r="E19" s="566">
        <v>0</v>
      </c>
      <c r="F19" s="566">
        <v>0</v>
      </c>
      <c r="G19" s="566">
        <v>0</v>
      </c>
      <c r="H19" s="566">
        <v>0.1</v>
      </c>
      <c r="I19" s="566">
        <v>337.7</v>
      </c>
      <c r="J19" s="566">
        <v>1.5</v>
      </c>
      <c r="K19" s="566">
        <v>0</v>
      </c>
      <c r="L19" s="566">
        <v>0</v>
      </c>
      <c r="M19" s="567">
        <v>0</v>
      </c>
    </row>
    <row r="20" spans="1:13" s="56" customFormat="1" ht="10.8" x14ac:dyDescent="0.25">
      <c r="A20" s="131"/>
      <c r="B20" s="349" t="s">
        <v>42</v>
      </c>
      <c r="C20" s="566">
        <v>0</v>
      </c>
      <c r="D20" s="566">
        <v>0.5</v>
      </c>
      <c r="E20" s="566">
        <v>0</v>
      </c>
      <c r="F20" s="566">
        <v>0</v>
      </c>
      <c r="G20" s="566">
        <v>0</v>
      </c>
      <c r="H20" s="566">
        <v>0</v>
      </c>
      <c r="I20" s="566">
        <v>0</v>
      </c>
      <c r="J20" s="566">
        <v>52.9</v>
      </c>
      <c r="K20" s="566">
        <v>0</v>
      </c>
      <c r="L20" s="566">
        <v>0</v>
      </c>
      <c r="M20" s="567">
        <v>0</v>
      </c>
    </row>
    <row r="21" spans="1:13" s="56" customFormat="1" ht="10.8" x14ac:dyDescent="0.25">
      <c r="A21" s="131"/>
      <c r="B21" s="349" t="s">
        <v>43</v>
      </c>
      <c r="C21" s="566">
        <v>0</v>
      </c>
      <c r="D21" s="566">
        <v>58</v>
      </c>
      <c r="E21" s="566">
        <v>0</v>
      </c>
      <c r="F21" s="566">
        <v>0</v>
      </c>
      <c r="G21" s="566">
        <v>0</v>
      </c>
      <c r="H21" s="566">
        <v>12.6</v>
      </c>
      <c r="I21" s="566">
        <v>1837.5</v>
      </c>
      <c r="J21" s="566">
        <v>2.4</v>
      </c>
      <c r="K21" s="566">
        <v>0</v>
      </c>
      <c r="L21" s="566">
        <v>0</v>
      </c>
      <c r="M21" s="567">
        <v>0</v>
      </c>
    </row>
    <row r="22" spans="1:13" s="56" customFormat="1" ht="10.8" x14ac:dyDescent="0.25">
      <c r="A22" s="131"/>
      <c r="B22" s="349" t="s">
        <v>45</v>
      </c>
      <c r="C22" s="566">
        <v>0</v>
      </c>
      <c r="D22" s="566">
        <v>0.7</v>
      </c>
      <c r="E22" s="566">
        <v>0</v>
      </c>
      <c r="F22" s="566">
        <v>0</v>
      </c>
      <c r="G22" s="566">
        <v>0</v>
      </c>
      <c r="H22" s="566">
        <v>0</v>
      </c>
      <c r="I22" s="566">
        <v>162.1</v>
      </c>
      <c r="J22" s="566">
        <v>0</v>
      </c>
      <c r="K22" s="566">
        <v>0</v>
      </c>
      <c r="L22" s="566">
        <v>0</v>
      </c>
      <c r="M22" s="567">
        <v>0</v>
      </c>
    </row>
    <row r="23" spans="1:13" s="56" customFormat="1" ht="10.8" x14ac:dyDescent="0.25">
      <c r="A23" s="131"/>
      <c r="B23" s="349" t="s">
        <v>46</v>
      </c>
      <c r="C23" s="566">
        <v>0</v>
      </c>
      <c r="D23" s="566">
        <v>0.7</v>
      </c>
      <c r="E23" s="566">
        <v>0</v>
      </c>
      <c r="F23" s="566">
        <v>0</v>
      </c>
      <c r="G23" s="566">
        <v>0</v>
      </c>
      <c r="H23" s="566">
        <v>0</v>
      </c>
      <c r="I23" s="566">
        <v>0.7</v>
      </c>
      <c r="J23" s="566">
        <v>0</v>
      </c>
      <c r="K23" s="566">
        <v>0</v>
      </c>
      <c r="L23" s="566">
        <v>0</v>
      </c>
      <c r="M23" s="567">
        <v>0</v>
      </c>
    </row>
    <row r="24" spans="1:13" s="56" customFormat="1" ht="10.8" x14ac:dyDescent="0.25">
      <c r="A24" s="131"/>
      <c r="B24" s="349" t="s">
        <v>47</v>
      </c>
      <c r="C24" s="568">
        <v>0</v>
      </c>
      <c r="D24" s="568">
        <v>3.5</v>
      </c>
      <c r="E24" s="568">
        <v>0</v>
      </c>
      <c r="F24" s="568">
        <v>0</v>
      </c>
      <c r="G24" s="568">
        <v>0</v>
      </c>
      <c r="H24" s="568">
        <v>0.4</v>
      </c>
      <c r="I24" s="568">
        <v>1681.7</v>
      </c>
      <c r="J24" s="568">
        <v>8.8000000000000007</v>
      </c>
      <c r="K24" s="568">
        <v>0</v>
      </c>
      <c r="L24" s="568">
        <v>0</v>
      </c>
      <c r="M24" s="569">
        <v>0</v>
      </c>
    </row>
    <row r="25" spans="1:13" s="56" customFormat="1" ht="10.8" x14ac:dyDescent="0.25">
      <c r="A25" s="131"/>
      <c r="B25" s="63" t="s">
        <v>766</v>
      </c>
      <c r="C25" s="570">
        <v>79.900000000000006</v>
      </c>
      <c r="D25" s="570">
        <v>256.39999999999998</v>
      </c>
      <c r="E25" s="570">
        <v>0</v>
      </c>
      <c r="F25" s="570">
        <v>0</v>
      </c>
      <c r="G25" s="570">
        <v>0</v>
      </c>
      <c r="H25" s="570">
        <v>13.1</v>
      </c>
      <c r="I25" s="570">
        <v>4641.6000000000004</v>
      </c>
      <c r="J25" s="570">
        <v>65.400000000000006</v>
      </c>
      <c r="K25" s="570">
        <v>0</v>
      </c>
      <c r="L25" s="570">
        <v>0</v>
      </c>
      <c r="M25" s="571">
        <v>0</v>
      </c>
    </row>
    <row r="26" spans="1:13" s="56" customFormat="1" ht="5.0999999999999996" customHeight="1" x14ac:dyDescent="0.25">
      <c r="A26" s="131"/>
      <c r="B26" s="59"/>
      <c r="C26" s="572"/>
      <c r="D26" s="572"/>
      <c r="E26" s="572"/>
      <c r="F26" s="572"/>
      <c r="G26" s="572"/>
      <c r="H26" s="572"/>
      <c r="I26" s="572"/>
      <c r="J26" s="572"/>
      <c r="K26" s="572"/>
      <c r="L26" s="572"/>
      <c r="M26" s="573"/>
    </row>
    <row r="27" spans="1:13" s="56" customFormat="1" ht="10.8" x14ac:dyDescent="0.25">
      <c r="A27" s="131"/>
      <c r="B27" s="63" t="s">
        <v>1156</v>
      </c>
      <c r="C27" s="570">
        <v>16495.599999999999</v>
      </c>
      <c r="D27" s="570">
        <v>7089.8</v>
      </c>
      <c r="E27" s="570">
        <v>0</v>
      </c>
      <c r="F27" s="570">
        <v>22.5</v>
      </c>
      <c r="G27" s="570">
        <v>215.6</v>
      </c>
      <c r="H27" s="570">
        <v>23.9</v>
      </c>
      <c r="I27" s="570">
        <v>0</v>
      </c>
      <c r="J27" s="570">
        <v>0</v>
      </c>
      <c r="K27" s="570">
        <v>208</v>
      </c>
      <c r="L27" s="570">
        <v>162</v>
      </c>
      <c r="M27" s="571">
        <v>0</v>
      </c>
    </row>
    <row r="28" spans="1:13" s="56" customFormat="1" ht="5.0999999999999996" customHeight="1" x14ac:dyDescent="0.25">
      <c r="A28" s="131"/>
      <c r="B28" s="59"/>
      <c r="C28" s="574"/>
      <c r="D28" s="574"/>
      <c r="E28" s="574"/>
      <c r="F28" s="574"/>
      <c r="G28" s="574"/>
      <c r="H28" s="574"/>
      <c r="I28" s="574"/>
      <c r="J28" s="574"/>
      <c r="K28" s="574"/>
      <c r="L28" s="574"/>
      <c r="M28" s="575"/>
    </row>
    <row r="29" spans="1:13" s="56" customFormat="1" ht="10.8" x14ac:dyDescent="0.25">
      <c r="A29" s="131"/>
      <c r="B29" s="576" t="s">
        <v>1145</v>
      </c>
      <c r="C29" s="570">
        <v>16575.400000000001</v>
      </c>
      <c r="D29" s="570">
        <v>13123.1</v>
      </c>
      <c r="E29" s="570">
        <v>16040.2</v>
      </c>
      <c r="F29" s="570">
        <v>22.5</v>
      </c>
      <c r="G29" s="570">
        <v>248.6</v>
      </c>
      <c r="H29" s="570">
        <v>379.7</v>
      </c>
      <c r="I29" s="570">
        <v>6209.2</v>
      </c>
      <c r="J29" s="570">
        <v>125.8</v>
      </c>
      <c r="K29" s="570">
        <v>208</v>
      </c>
      <c r="L29" s="570">
        <v>162</v>
      </c>
      <c r="M29" s="571">
        <v>33</v>
      </c>
    </row>
    <row r="30" spans="1:13" s="54" customFormat="1" ht="8.1" customHeight="1" x14ac:dyDescent="0.25">
      <c r="A30" s="14"/>
      <c r="B30" s="336"/>
      <c r="C30" s="337"/>
      <c r="D30" s="337"/>
      <c r="E30" s="337"/>
      <c r="F30" s="337"/>
      <c r="G30" s="337"/>
      <c r="H30" s="337"/>
      <c r="I30" s="337"/>
      <c r="J30" s="337"/>
      <c r="K30" s="337"/>
      <c r="L30" s="337"/>
      <c r="M30" s="337"/>
    </row>
    <row r="31" spans="1:13" s="13" customFormat="1" ht="16.2" customHeight="1" x14ac:dyDescent="0.3">
      <c r="A31" s="264"/>
      <c r="B31" s="586" t="s">
        <v>1200</v>
      </c>
      <c r="C31" s="586"/>
      <c r="D31" s="586"/>
      <c r="E31" s="586"/>
      <c r="F31" s="586"/>
      <c r="G31" s="586"/>
      <c r="H31" s="586"/>
      <c r="I31" s="586"/>
      <c r="J31" s="586"/>
      <c r="K31" s="586"/>
      <c r="L31" s="586"/>
      <c r="M31" s="586"/>
    </row>
    <row r="32" spans="1:13" s="54" customFormat="1" ht="11.4" customHeight="1" x14ac:dyDescent="0.3">
      <c r="A32" s="338"/>
      <c r="B32" s="586" t="s">
        <v>1195</v>
      </c>
      <c r="C32" s="586"/>
      <c r="D32" s="586"/>
      <c r="E32" s="586"/>
      <c r="F32" s="586"/>
      <c r="G32" s="586"/>
      <c r="H32" s="586"/>
      <c r="I32" s="586"/>
      <c r="J32" s="586"/>
      <c r="K32" s="586"/>
      <c r="L32" s="586"/>
      <c r="M32" s="586"/>
    </row>
    <row r="33" spans="1:13" x14ac:dyDescent="0.3">
      <c r="A33" s="14"/>
      <c r="B33" s="44"/>
      <c r="C33" s="524"/>
      <c r="D33" s="524"/>
      <c r="E33" s="524"/>
      <c r="F33" s="524"/>
      <c r="G33" s="524"/>
      <c r="H33" s="524"/>
      <c r="I33" s="524"/>
      <c r="J33" s="524"/>
      <c r="K33" s="524"/>
      <c r="L33" s="524"/>
      <c r="M33" s="524"/>
    </row>
    <row r="34" spans="1:13" x14ac:dyDescent="0.3">
      <c r="A34" s="14"/>
      <c r="B34" s="46"/>
      <c r="C34" s="577"/>
      <c r="D34" s="577"/>
      <c r="E34" s="577"/>
      <c r="F34" s="577"/>
      <c r="G34" s="577"/>
      <c r="H34" s="577"/>
      <c r="I34" s="577"/>
      <c r="J34" s="577"/>
      <c r="K34" s="577"/>
      <c r="L34" s="577"/>
      <c r="M34" s="577"/>
    </row>
    <row r="35" spans="1:13" x14ac:dyDescent="0.3">
      <c r="A35" s="14"/>
      <c r="B35" s="14"/>
      <c r="C35" s="42"/>
      <c r="D35" s="42"/>
      <c r="E35" s="42"/>
      <c r="F35" s="42"/>
      <c r="G35" s="42"/>
      <c r="H35" s="42"/>
      <c r="I35" s="42"/>
      <c r="J35" s="42"/>
      <c r="K35" s="42"/>
      <c r="L35" s="42"/>
      <c r="M35" s="42"/>
    </row>
    <row r="36" spans="1:13" x14ac:dyDescent="0.3">
      <c r="A36" s="14"/>
      <c r="B36" s="14"/>
      <c r="C36" s="42"/>
      <c r="D36" s="42"/>
      <c r="E36" s="42"/>
      <c r="F36" s="42"/>
      <c r="G36" s="42"/>
      <c r="H36" s="42"/>
      <c r="I36" s="42"/>
      <c r="J36" s="42"/>
      <c r="K36" s="42"/>
      <c r="L36" s="42"/>
      <c r="M36" s="42"/>
    </row>
    <row r="37" spans="1:13" x14ac:dyDescent="0.3">
      <c r="A37" s="14"/>
      <c r="B37" s="14"/>
      <c r="C37" s="42"/>
      <c r="D37" s="42"/>
      <c r="E37" s="42"/>
      <c r="F37" s="42"/>
      <c r="G37" s="42"/>
      <c r="H37" s="42"/>
      <c r="I37" s="42"/>
      <c r="J37" s="42"/>
      <c r="K37" s="42"/>
      <c r="L37" s="42"/>
      <c r="M37" s="42"/>
    </row>
    <row r="38" spans="1:13" x14ac:dyDescent="0.3">
      <c r="A38" s="14"/>
      <c r="B38" s="14"/>
      <c r="C38" s="42"/>
      <c r="D38" s="42"/>
      <c r="E38" s="42"/>
      <c r="F38" s="42"/>
      <c r="G38" s="42"/>
      <c r="H38" s="42"/>
      <c r="I38" s="42"/>
      <c r="J38" s="42"/>
      <c r="K38" s="42"/>
      <c r="L38" s="42"/>
      <c r="M38" s="42"/>
    </row>
    <row r="39" spans="1:13" x14ac:dyDescent="0.3">
      <c r="A39" s="14"/>
      <c r="B39" s="14"/>
      <c r="C39" s="42"/>
      <c r="D39" s="42"/>
      <c r="E39" s="42"/>
      <c r="F39" s="42"/>
      <c r="G39" s="42"/>
      <c r="H39" s="42"/>
      <c r="I39" s="42"/>
      <c r="J39" s="42"/>
      <c r="K39" s="42"/>
      <c r="L39" s="42"/>
      <c r="M39" s="42"/>
    </row>
    <row r="40" spans="1:13" x14ac:dyDescent="0.3">
      <c r="A40" s="14"/>
      <c r="B40" s="14"/>
      <c r="C40" s="42"/>
      <c r="D40" s="42"/>
      <c r="E40" s="42"/>
      <c r="F40" s="42"/>
      <c r="G40" s="42"/>
      <c r="H40" s="42"/>
      <c r="I40" s="42"/>
      <c r="J40" s="42"/>
      <c r="K40" s="42"/>
      <c r="L40" s="42"/>
      <c r="M40" s="42"/>
    </row>
    <row r="41" spans="1:13" x14ac:dyDescent="0.3">
      <c r="A41" s="14"/>
      <c r="B41" s="14"/>
      <c r="C41" s="42"/>
      <c r="D41" s="42"/>
      <c r="E41" s="42"/>
      <c r="F41" s="42"/>
      <c r="G41" s="42"/>
      <c r="H41" s="42"/>
      <c r="I41" s="42"/>
      <c r="J41" s="42"/>
      <c r="K41" s="42"/>
      <c r="L41" s="42"/>
      <c r="M41" s="42"/>
    </row>
    <row r="42" spans="1:13" x14ac:dyDescent="0.3">
      <c r="A42" s="14"/>
      <c r="B42" s="14"/>
      <c r="C42" s="42"/>
      <c r="D42" s="42"/>
      <c r="E42" s="42"/>
      <c r="F42" s="42"/>
      <c r="G42" s="42"/>
      <c r="H42" s="42"/>
      <c r="I42" s="42"/>
      <c r="J42" s="42"/>
      <c r="K42" s="42"/>
      <c r="L42" s="42"/>
      <c r="M42" s="42"/>
    </row>
    <row r="43" spans="1:13" x14ac:dyDescent="0.3">
      <c r="A43" s="14"/>
      <c r="B43" s="14"/>
      <c r="C43" s="42"/>
      <c r="D43" s="42"/>
      <c r="E43" s="42"/>
      <c r="F43" s="42"/>
      <c r="G43" s="42"/>
      <c r="H43" s="42"/>
      <c r="I43" s="42"/>
      <c r="J43" s="42"/>
      <c r="K43" s="42"/>
      <c r="L43" s="42"/>
      <c r="M43" s="42"/>
    </row>
    <row r="44" spans="1:13" x14ac:dyDescent="0.3">
      <c r="A44" s="14"/>
      <c r="B44" s="14"/>
      <c r="C44" s="42"/>
      <c r="D44" s="42"/>
      <c r="E44" s="42"/>
      <c r="F44" s="42"/>
      <c r="G44" s="42"/>
      <c r="H44" s="42"/>
      <c r="I44" s="42"/>
      <c r="J44" s="42"/>
      <c r="K44" s="42"/>
      <c r="L44" s="42"/>
      <c r="M44" s="42"/>
    </row>
    <row r="45" spans="1:13" x14ac:dyDescent="0.3">
      <c r="A45" s="14"/>
      <c r="B45" s="14"/>
      <c r="C45" s="42"/>
      <c r="D45" s="42"/>
      <c r="E45" s="42"/>
      <c r="F45" s="42"/>
      <c r="G45" s="42"/>
      <c r="H45" s="42"/>
      <c r="I45" s="42"/>
      <c r="J45" s="42"/>
      <c r="K45" s="42"/>
      <c r="L45" s="42"/>
      <c r="M45" s="42"/>
    </row>
    <row r="46" spans="1:13" x14ac:dyDescent="0.3">
      <c r="A46" s="14"/>
      <c r="B46" s="14"/>
      <c r="C46" s="42"/>
      <c r="D46" s="42"/>
      <c r="E46" s="42"/>
      <c r="F46" s="42"/>
      <c r="G46" s="42"/>
      <c r="H46" s="42"/>
      <c r="I46" s="42"/>
      <c r="J46" s="42"/>
      <c r="K46" s="42"/>
      <c r="L46" s="42"/>
      <c r="M46" s="42"/>
    </row>
    <row r="47" spans="1:13" x14ac:dyDescent="0.3">
      <c r="A47" s="14"/>
      <c r="B47" s="14"/>
      <c r="C47" s="42"/>
      <c r="D47" s="42"/>
      <c r="E47" s="42"/>
      <c r="F47" s="42"/>
      <c r="G47" s="42"/>
      <c r="H47" s="42"/>
      <c r="I47" s="42"/>
      <c r="J47" s="42"/>
      <c r="K47" s="42"/>
      <c r="L47" s="42"/>
      <c r="M47" s="42"/>
    </row>
    <row r="48" spans="1:13" x14ac:dyDescent="0.3">
      <c r="A48" s="14"/>
      <c r="B48" s="14"/>
      <c r="C48" s="42"/>
      <c r="D48" s="42"/>
      <c r="E48" s="42"/>
      <c r="F48" s="42"/>
      <c r="G48" s="42"/>
      <c r="H48" s="42"/>
      <c r="I48" s="42"/>
      <c r="J48" s="42"/>
      <c r="K48" s="42"/>
      <c r="L48" s="42"/>
      <c r="M48" s="42"/>
    </row>
    <row r="49" spans="1:13" x14ac:dyDescent="0.3">
      <c r="A49" s="14"/>
      <c r="B49" s="14"/>
      <c r="C49" s="42"/>
      <c r="D49" s="42"/>
      <c r="E49" s="42"/>
      <c r="F49" s="42"/>
      <c r="G49" s="42"/>
      <c r="H49" s="42"/>
      <c r="I49" s="42"/>
      <c r="J49" s="42"/>
      <c r="K49" s="42"/>
      <c r="L49" s="42"/>
      <c r="M49" s="42"/>
    </row>
    <row r="50" spans="1:13" x14ac:dyDescent="0.3">
      <c r="A50" s="14"/>
      <c r="B50" s="14"/>
      <c r="C50" s="42"/>
      <c r="D50" s="42"/>
      <c r="E50" s="42"/>
      <c r="F50" s="42"/>
      <c r="G50" s="42"/>
      <c r="H50" s="42"/>
      <c r="I50" s="42"/>
      <c r="J50" s="42"/>
      <c r="K50" s="42"/>
      <c r="L50" s="42"/>
      <c r="M50" s="42"/>
    </row>
    <row r="51" spans="1:13" x14ac:dyDescent="0.3">
      <c r="A51" s="14"/>
      <c r="B51" s="14"/>
      <c r="C51" s="42"/>
      <c r="D51" s="42"/>
      <c r="E51" s="42"/>
      <c r="F51" s="42"/>
      <c r="G51" s="42"/>
      <c r="H51" s="42"/>
      <c r="I51" s="42"/>
      <c r="J51" s="42"/>
      <c r="K51" s="42"/>
      <c r="L51" s="42"/>
      <c r="M51" s="42"/>
    </row>
    <row r="52" spans="1:13" x14ac:dyDescent="0.3">
      <c r="A52" s="14"/>
      <c r="B52" s="14"/>
      <c r="C52" s="42"/>
      <c r="D52" s="42"/>
      <c r="E52" s="42"/>
      <c r="F52" s="42"/>
      <c r="G52" s="42"/>
      <c r="H52" s="42"/>
      <c r="I52" s="42"/>
      <c r="J52" s="42"/>
      <c r="K52" s="42"/>
      <c r="L52" s="42"/>
      <c r="M52" s="42"/>
    </row>
    <row r="53" spans="1:13" x14ac:dyDescent="0.3">
      <c r="A53" s="14"/>
      <c r="B53" s="14"/>
      <c r="C53" s="42"/>
      <c r="D53" s="42"/>
      <c r="E53" s="42"/>
      <c r="F53" s="42"/>
      <c r="G53" s="42"/>
      <c r="H53" s="42"/>
      <c r="I53" s="42"/>
      <c r="J53" s="42"/>
      <c r="K53" s="42"/>
      <c r="L53" s="42"/>
      <c r="M53" s="42"/>
    </row>
    <row r="54" spans="1:13" x14ac:dyDescent="0.3">
      <c r="A54" s="14"/>
      <c r="B54" s="14"/>
      <c r="C54" s="42"/>
      <c r="D54" s="42"/>
      <c r="E54" s="42"/>
      <c r="F54" s="42"/>
      <c r="G54" s="42"/>
      <c r="H54" s="42"/>
      <c r="I54" s="42"/>
      <c r="J54" s="42"/>
      <c r="K54" s="42"/>
      <c r="L54" s="42"/>
      <c r="M54" s="42"/>
    </row>
    <row r="55" spans="1:13" x14ac:dyDescent="0.3">
      <c r="A55" s="14"/>
      <c r="B55" s="14"/>
      <c r="C55" s="42"/>
      <c r="D55" s="42"/>
      <c r="E55" s="42"/>
      <c r="F55" s="42"/>
      <c r="G55" s="42"/>
      <c r="H55" s="42"/>
      <c r="I55" s="42"/>
      <c r="J55" s="42"/>
      <c r="K55" s="42"/>
      <c r="L55" s="42"/>
      <c r="M55" s="42"/>
    </row>
    <row r="56" spans="1:13" x14ac:dyDescent="0.3">
      <c r="A56" s="14"/>
      <c r="B56" s="14"/>
      <c r="C56" s="42"/>
      <c r="D56" s="42"/>
      <c r="E56" s="42"/>
      <c r="F56" s="42"/>
      <c r="G56" s="42"/>
      <c r="H56" s="42"/>
      <c r="I56" s="42"/>
      <c r="J56" s="42"/>
      <c r="K56" s="42"/>
      <c r="L56" s="42"/>
      <c r="M56" s="42"/>
    </row>
    <row r="57" spans="1:13" x14ac:dyDescent="0.3">
      <c r="A57" s="14"/>
      <c r="B57" s="14"/>
      <c r="C57" s="42"/>
      <c r="D57" s="42"/>
      <c r="E57" s="42"/>
      <c r="F57" s="42"/>
      <c r="G57" s="42"/>
      <c r="H57" s="42"/>
      <c r="I57" s="42"/>
      <c r="J57" s="42"/>
      <c r="K57" s="42"/>
      <c r="L57" s="42"/>
      <c r="M57" s="42"/>
    </row>
    <row r="58" spans="1:13" x14ac:dyDescent="0.3">
      <c r="A58" s="14"/>
      <c r="B58" s="14"/>
      <c r="C58" s="42"/>
      <c r="D58" s="42"/>
      <c r="E58" s="42"/>
      <c r="F58" s="42"/>
      <c r="G58" s="42"/>
      <c r="H58" s="42"/>
      <c r="I58" s="42"/>
      <c r="J58" s="42"/>
      <c r="K58" s="42"/>
      <c r="L58" s="42"/>
      <c r="M58" s="42"/>
    </row>
    <row r="59" spans="1:13" x14ac:dyDescent="0.3">
      <c r="A59" s="14"/>
      <c r="B59" s="14"/>
      <c r="C59" s="42"/>
      <c r="D59" s="42"/>
      <c r="E59" s="42"/>
      <c r="F59" s="42"/>
      <c r="G59" s="42"/>
      <c r="H59" s="42"/>
      <c r="I59" s="42"/>
      <c r="J59" s="42"/>
      <c r="K59" s="42"/>
      <c r="L59" s="42"/>
      <c r="M59" s="42"/>
    </row>
    <row r="60" spans="1:13" x14ac:dyDescent="0.3">
      <c r="A60" s="14"/>
      <c r="B60" s="14"/>
      <c r="C60" s="42"/>
      <c r="D60" s="42"/>
      <c r="E60" s="42"/>
      <c r="F60" s="42"/>
      <c r="G60" s="42"/>
      <c r="H60" s="42"/>
      <c r="I60" s="42"/>
      <c r="J60" s="42"/>
      <c r="K60" s="42"/>
      <c r="L60" s="42"/>
      <c r="M60" s="42"/>
    </row>
    <row r="61" spans="1:13" x14ac:dyDescent="0.3">
      <c r="A61" s="14"/>
      <c r="B61" s="14"/>
      <c r="C61" s="42"/>
      <c r="D61" s="42"/>
      <c r="E61" s="42"/>
      <c r="F61" s="42"/>
      <c r="G61" s="42"/>
      <c r="H61" s="42"/>
      <c r="I61" s="42"/>
      <c r="J61" s="42"/>
      <c r="K61" s="42"/>
      <c r="L61" s="42"/>
      <c r="M61" s="42"/>
    </row>
    <row r="62" spans="1:13" x14ac:dyDescent="0.3">
      <c r="A62" s="14"/>
      <c r="B62" s="14"/>
      <c r="C62" s="42"/>
      <c r="D62" s="42"/>
      <c r="E62" s="42"/>
      <c r="F62" s="42"/>
      <c r="G62" s="42"/>
      <c r="H62" s="42"/>
      <c r="I62" s="42"/>
      <c r="J62" s="42"/>
      <c r="K62" s="42"/>
      <c r="L62" s="42"/>
      <c r="M62" s="42"/>
    </row>
    <row r="63" spans="1:13" x14ac:dyDescent="0.3">
      <c r="A63" s="14"/>
      <c r="B63" s="14"/>
      <c r="C63" s="42"/>
      <c r="D63" s="42"/>
      <c r="E63" s="42"/>
      <c r="F63" s="42"/>
      <c r="G63" s="42"/>
      <c r="H63" s="42"/>
      <c r="I63" s="42"/>
      <c r="J63" s="42"/>
      <c r="K63" s="42"/>
      <c r="L63" s="42"/>
      <c r="M63" s="42"/>
    </row>
    <row r="64" spans="1:13" x14ac:dyDescent="0.3">
      <c r="A64" s="14"/>
      <c r="B64" s="14"/>
      <c r="C64" s="42"/>
      <c r="D64" s="42"/>
      <c r="E64" s="42"/>
      <c r="F64" s="42"/>
      <c r="G64" s="42"/>
      <c r="H64" s="42"/>
      <c r="I64" s="42"/>
      <c r="J64" s="42"/>
      <c r="K64" s="42"/>
      <c r="L64" s="42"/>
      <c r="M64" s="42"/>
    </row>
    <row r="65" spans="1:13" x14ac:dyDescent="0.3">
      <c r="A65" s="14"/>
      <c r="B65" s="14"/>
      <c r="C65" s="42"/>
      <c r="D65" s="42"/>
      <c r="E65" s="42"/>
      <c r="F65" s="42"/>
      <c r="G65" s="42"/>
      <c r="H65" s="42"/>
      <c r="I65" s="42"/>
      <c r="J65" s="42"/>
      <c r="K65" s="42"/>
      <c r="L65" s="42"/>
      <c r="M65" s="42"/>
    </row>
    <row r="66" spans="1:13" x14ac:dyDescent="0.3">
      <c r="A66" s="14"/>
      <c r="B66" s="14"/>
      <c r="C66" s="42"/>
      <c r="D66" s="42"/>
      <c r="E66" s="42"/>
      <c r="F66" s="42"/>
      <c r="G66" s="42"/>
      <c r="H66" s="42"/>
      <c r="I66" s="42"/>
      <c r="J66" s="42"/>
      <c r="K66" s="42"/>
      <c r="L66" s="42"/>
      <c r="M66" s="42"/>
    </row>
    <row r="67" spans="1:13" x14ac:dyDescent="0.3">
      <c r="A67" s="14"/>
      <c r="B67" s="14"/>
      <c r="C67" s="42"/>
      <c r="D67" s="42"/>
      <c r="E67" s="42"/>
      <c r="F67" s="42"/>
      <c r="G67" s="42"/>
      <c r="H67" s="42"/>
      <c r="I67" s="42"/>
      <c r="J67" s="42"/>
      <c r="K67" s="42"/>
      <c r="L67" s="42"/>
      <c r="M67" s="42"/>
    </row>
    <row r="68" spans="1:13" x14ac:dyDescent="0.3">
      <c r="A68" s="14"/>
      <c r="B68" s="14"/>
      <c r="C68" s="42"/>
      <c r="D68" s="42"/>
      <c r="E68" s="42"/>
      <c r="F68" s="42"/>
      <c r="G68" s="42"/>
      <c r="H68" s="42"/>
      <c r="I68" s="42"/>
      <c r="J68" s="42"/>
      <c r="K68" s="42"/>
      <c r="L68" s="42"/>
      <c r="M68" s="42"/>
    </row>
    <row r="69" spans="1:13" x14ac:dyDescent="0.3">
      <c r="A69" s="14"/>
      <c r="B69" s="14"/>
      <c r="C69" s="42"/>
      <c r="D69" s="42"/>
      <c r="E69" s="42"/>
      <c r="F69" s="42"/>
      <c r="G69" s="42"/>
      <c r="H69" s="42"/>
      <c r="I69" s="42"/>
      <c r="J69" s="42"/>
      <c r="K69" s="42"/>
      <c r="L69" s="42"/>
      <c r="M69" s="42"/>
    </row>
    <row r="70" spans="1:13" x14ac:dyDescent="0.3">
      <c r="A70" s="14"/>
      <c r="B70" s="14"/>
      <c r="C70" s="42"/>
      <c r="D70" s="42"/>
      <c r="E70" s="42"/>
      <c r="F70" s="42"/>
      <c r="G70" s="42"/>
      <c r="H70" s="42"/>
      <c r="I70" s="42"/>
      <c r="J70" s="42"/>
      <c r="K70" s="42"/>
      <c r="L70" s="42"/>
      <c r="M70" s="42"/>
    </row>
    <row r="71" spans="1:13" x14ac:dyDescent="0.3">
      <c r="A71" s="14"/>
      <c r="B71" s="14"/>
      <c r="C71" s="42"/>
      <c r="D71" s="42"/>
      <c r="E71" s="42"/>
      <c r="F71" s="42"/>
      <c r="G71" s="42"/>
      <c r="H71" s="42"/>
      <c r="I71" s="42"/>
      <c r="J71" s="42"/>
      <c r="K71" s="42"/>
      <c r="L71" s="42"/>
      <c r="M71" s="42"/>
    </row>
    <row r="72" spans="1:13" x14ac:dyDescent="0.3">
      <c r="A72" s="14"/>
      <c r="B72" s="14"/>
      <c r="C72" s="42"/>
      <c r="D72" s="42"/>
      <c r="E72" s="42"/>
      <c r="F72" s="42"/>
      <c r="G72" s="42"/>
      <c r="H72" s="42"/>
      <c r="I72" s="42"/>
      <c r="J72" s="42"/>
      <c r="K72" s="42"/>
      <c r="L72" s="42"/>
      <c r="M72" s="42"/>
    </row>
    <row r="73" spans="1:13" x14ac:dyDescent="0.3">
      <c r="A73" s="14"/>
      <c r="B73" s="14"/>
      <c r="C73" s="42"/>
      <c r="D73" s="42"/>
      <c r="E73" s="42"/>
      <c r="F73" s="42"/>
      <c r="G73" s="42"/>
      <c r="H73" s="42"/>
      <c r="I73" s="42"/>
      <c r="J73" s="42"/>
      <c r="K73" s="42"/>
      <c r="L73" s="42"/>
      <c r="M73" s="42"/>
    </row>
    <row r="74" spans="1:13" x14ac:dyDescent="0.3">
      <c r="A74" s="14"/>
      <c r="B74" s="14"/>
      <c r="C74" s="42"/>
      <c r="D74" s="42"/>
      <c r="E74" s="42"/>
      <c r="F74" s="42"/>
      <c r="G74" s="42"/>
      <c r="H74" s="42"/>
      <c r="I74" s="42"/>
      <c r="J74" s="42"/>
      <c r="K74" s="42"/>
      <c r="L74" s="42"/>
      <c r="M74" s="42"/>
    </row>
    <row r="75" spans="1:13" x14ac:dyDescent="0.3">
      <c r="A75" s="14"/>
      <c r="B75" s="14"/>
      <c r="C75" s="42"/>
      <c r="D75" s="42"/>
      <c r="E75" s="42"/>
      <c r="F75" s="42"/>
      <c r="G75" s="42"/>
      <c r="H75" s="42"/>
      <c r="I75" s="42"/>
      <c r="J75" s="42"/>
      <c r="K75" s="42"/>
      <c r="L75" s="42"/>
      <c r="M75" s="42"/>
    </row>
    <row r="76" spans="1:13" x14ac:dyDescent="0.3">
      <c r="A76" s="14"/>
      <c r="B76" s="14"/>
      <c r="C76" s="42"/>
      <c r="D76" s="42"/>
      <c r="E76" s="42"/>
      <c r="F76" s="42"/>
      <c r="G76" s="42"/>
      <c r="H76" s="42"/>
      <c r="I76" s="42"/>
      <c r="J76" s="42"/>
      <c r="K76" s="42"/>
      <c r="L76" s="42"/>
      <c r="M76" s="42"/>
    </row>
    <row r="77" spans="1:13" x14ac:dyDescent="0.3">
      <c r="A77" s="14"/>
      <c r="B77" s="14"/>
      <c r="C77" s="42"/>
      <c r="D77" s="42"/>
      <c r="E77" s="42"/>
      <c r="F77" s="42"/>
      <c r="G77" s="42"/>
      <c r="H77" s="42"/>
      <c r="I77" s="42"/>
      <c r="J77" s="42"/>
      <c r="K77" s="42"/>
      <c r="L77" s="42"/>
      <c r="M77" s="42"/>
    </row>
    <row r="78" spans="1:13" x14ac:dyDescent="0.3">
      <c r="A78" s="14"/>
      <c r="B78" s="14"/>
      <c r="C78" s="42"/>
      <c r="D78" s="42"/>
      <c r="E78" s="42"/>
      <c r="F78" s="42"/>
      <c r="G78" s="42"/>
      <c r="H78" s="42"/>
      <c r="I78" s="42"/>
      <c r="J78" s="42"/>
      <c r="K78" s="42"/>
      <c r="L78" s="42"/>
      <c r="M78" s="42"/>
    </row>
    <row r="79" spans="1:13" x14ac:dyDescent="0.3">
      <c r="A79" s="14"/>
      <c r="B79" s="14"/>
      <c r="C79" s="42"/>
      <c r="D79" s="42"/>
      <c r="E79" s="42"/>
      <c r="F79" s="42"/>
      <c r="G79" s="42"/>
      <c r="H79" s="42"/>
      <c r="I79" s="42"/>
      <c r="J79" s="42"/>
      <c r="K79" s="42"/>
      <c r="L79" s="42"/>
      <c r="M79" s="42"/>
    </row>
    <row r="80" spans="1:13" x14ac:dyDescent="0.3">
      <c r="A80" s="14"/>
      <c r="B80" s="14"/>
      <c r="C80" s="42"/>
      <c r="D80" s="42"/>
      <c r="E80" s="42"/>
      <c r="F80" s="42"/>
      <c r="G80" s="42"/>
      <c r="H80" s="42"/>
      <c r="I80" s="42"/>
      <c r="J80" s="42"/>
      <c r="K80" s="42"/>
      <c r="L80" s="42"/>
      <c r="M80" s="42"/>
    </row>
    <row r="81" spans="1:13" x14ac:dyDescent="0.3">
      <c r="A81" s="14"/>
      <c r="B81" s="14"/>
      <c r="C81" s="42"/>
      <c r="D81" s="42"/>
      <c r="E81" s="42"/>
      <c r="F81" s="42"/>
      <c r="G81" s="42"/>
      <c r="H81" s="42"/>
      <c r="I81" s="42"/>
      <c r="J81" s="42"/>
      <c r="K81" s="42"/>
      <c r="L81" s="42"/>
      <c r="M81" s="42"/>
    </row>
    <row r="82" spans="1:13" x14ac:dyDescent="0.3">
      <c r="A82" s="14"/>
      <c r="B82" s="14"/>
      <c r="C82" s="42"/>
      <c r="D82" s="42"/>
      <c r="E82" s="42"/>
      <c r="F82" s="42"/>
      <c r="G82" s="42"/>
      <c r="H82" s="42"/>
      <c r="I82" s="42"/>
      <c r="J82" s="42"/>
      <c r="K82" s="42"/>
      <c r="L82" s="42"/>
      <c r="M82" s="42"/>
    </row>
    <row r="83" spans="1:13" x14ac:dyDescent="0.3">
      <c r="A83" s="14"/>
      <c r="B83" s="14"/>
      <c r="C83" s="42"/>
      <c r="D83" s="42"/>
      <c r="E83" s="42"/>
      <c r="F83" s="42"/>
      <c r="G83" s="42"/>
      <c r="H83" s="42"/>
      <c r="I83" s="42"/>
      <c r="J83" s="42"/>
      <c r="K83" s="42"/>
      <c r="L83" s="42"/>
      <c r="M83" s="42"/>
    </row>
    <row r="84" spans="1:13" x14ac:dyDescent="0.3">
      <c r="A84" s="14"/>
      <c r="B84" s="14"/>
      <c r="C84" s="42"/>
      <c r="D84" s="42"/>
      <c r="E84" s="42"/>
      <c r="F84" s="42"/>
      <c r="G84" s="42"/>
      <c r="H84" s="42"/>
      <c r="I84" s="42"/>
      <c r="J84" s="42"/>
      <c r="K84" s="42"/>
      <c r="L84" s="42"/>
      <c r="M84" s="42"/>
    </row>
    <row r="85" spans="1:13" x14ac:dyDescent="0.3">
      <c r="A85" s="14"/>
      <c r="B85" s="14"/>
      <c r="C85" s="42"/>
      <c r="D85" s="42"/>
      <c r="E85" s="42"/>
      <c r="F85" s="42"/>
      <c r="G85" s="42"/>
      <c r="H85" s="42"/>
      <c r="I85" s="42"/>
      <c r="J85" s="42"/>
      <c r="K85" s="42"/>
      <c r="L85" s="42"/>
      <c r="M85" s="42"/>
    </row>
    <row r="86" spans="1:13" x14ac:dyDescent="0.3">
      <c r="A86" s="14"/>
      <c r="B86" s="14"/>
      <c r="C86" s="42"/>
      <c r="D86" s="42"/>
      <c r="E86" s="42"/>
      <c r="F86" s="42"/>
      <c r="G86" s="42"/>
      <c r="H86" s="42"/>
      <c r="I86" s="42"/>
      <c r="J86" s="42"/>
      <c r="K86" s="42"/>
      <c r="L86" s="42"/>
      <c r="M86" s="42"/>
    </row>
    <row r="87" spans="1:13" x14ac:dyDescent="0.3">
      <c r="A87" s="14"/>
      <c r="B87" s="14"/>
      <c r="C87" s="42"/>
      <c r="D87" s="42"/>
      <c r="E87" s="42"/>
      <c r="F87" s="42"/>
      <c r="G87" s="42"/>
      <c r="H87" s="42"/>
      <c r="I87" s="42"/>
      <c r="J87" s="42"/>
      <c r="K87" s="42"/>
      <c r="L87" s="42"/>
      <c r="M87" s="42"/>
    </row>
    <row r="88" spans="1:13" x14ac:dyDescent="0.3">
      <c r="A88" s="14"/>
      <c r="B88" s="14"/>
      <c r="C88" s="42"/>
      <c r="D88" s="42"/>
      <c r="E88" s="42"/>
      <c r="F88" s="42"/>
      <c r="G88" s="42"/>
      <c r="H88" s="42"/>
      <c r="I88" s="42"/>
      <c r="J88" s="42"/>
      <c r="K88" s="42"/>
      <c r="L88" s="42"/>
      <c r="M88" s="42"/>
    </row>
    <row r="89" spans="1:13" x14ac:dyDescent="0.3">
      <c r="A89" s="14"/>
      <c r="B89" s="14"/>
      <c r="C89" s="42"/>
      <c r="D89" s="42"/>
      <c r="E89" s="42"/>
      <c r="F89" s="42"/>
      <c r="G89" s="42"/>
      <c r="H89" s="42"/>
      <c r="I89" s="42"/>
      <c r="J89" s="42"/>
      <c r="K89" s="42"/>
      <c r="L89" s="42"/>
      <c r="M89" s="42"/>
    </row>
    <row r="90" spans="1:13" x14ac:dyDescent="0.3">
      <c r="A90" s="14"/>
      <c r="B90" s="14"/>
      <c r="C90" s="42"/>
      <c r="D90" s="42"/>
      <c r="E90" s="42"/>
      <c r="F90" s="42"/>
      <c r="G90" s="42"/>
      <c r="H90" s="42"/>
      <c r="I90" s="42"/>
      <c r="J90" s="42"/>
      <c r="K90" s="42"/>
      <c r="L90" s="42"/>
      <c r="M90" s="42"/>
    </row>
    <row r="91" spans="1:13" x14ac:dyDescent="0.3">
      <c r="A91" s="14"/>
      <c r="B91" s="14"/>
      <c r="C91" s="42"/>
      <c r="D91" s="42"/>
      <c r="E91" s="42"/>
      <c r="F91" s="42"/>
      <c r="G91" s="42"/>
      <c r="H91" s="42"/>
      <c r="I91" s="42"/>
      <c r="J91" s="42"/>
      <c r="K91" s="42"/>
      <c r="L91" s="42"/>
      <c r="M91" s="42"/>
    </row>
    <row r="92" spans="1:13" x14ac:dyDescent="0.3">
      <c r="A92" s="14"/>
      <c r="B92" s="14"/>
      <c r="C92" s="42"/>
      <c r="D92" s="42"/>
      <c r="E92" s="42"/>
      <c r="F92" s="42"/>
      <c r="G92" s="42"/>
      <c r="H92" s="42"/>
      <c r="I92" s="42"/>
      <c r="J92" s="42"/>
      <c r="K92" s="42"/>
      <c r="L92" s="42"/>
      <c r="M92" s="42"/>
    </row>
    <row r="93" spans="1:13" x14ac:dyDescent="0.3">
      <c r="A93" s="14"/>
      <c r="B93" s="14"/>
      <c r="C93" s="42"/>
      <c r="D93" s="42"/>
      <c r="E93" s="42"/>
      <c r="F93" s="42"/>
      <c r="G93" s="42"/>
      <c r="H93" s="42"/>
      <c r="I93" s="42"/>
      <c r="J93" s="42"/>
      <c r="K93" s="42"/>
      <c r="L93" s="42"/>
      <c r="M93" s="42"/>
    </row>
    <row r="94" spans="1:13" x14ac:dyDescent="0.3">
      <c r="A94" s="14"/>
      <c r="B94" s="14"/>
      <c r="C94" s="42"/>
      <c r="D94" s="42"/>
      <c r="E94" s="42"/>
      <c r="F94" s="42"/>
      <c r="G94" s="42"/>
      <c r="H94" s="42"/>
      <c r="I94" s="42"/>
      <c r="J94" s="42"/>
      <c r="K94" s="42"/>
      <c r="L94" s="42"/>
      <c r="M94" s="42"/>
    </row>
    <row r="95" spans="1:13" x14ac:dyDescent="0.3">
      <c r="A95" s="14"/>
      <c r="B95" s="14"/>
      <c r="C95" s="42"/>
      <c r="D95" s="42"/>
      <c r="E95" s="42"/>
      <c r="F95" s="42"/>
      <c r="G95" s="42"/>
      <c r="H95" s="42"/>
      <c r="I95" s="42"/>
      <c r="J95" s="42"/>
      <c r="K95" s="42"/>
      <c r="L95" s="42"/>
      <c r="M95" s="42"/>
    </row>
    <row r="96" spans="1:13" x14ac:dyDescent="0.3">
      <c r="A96" s="14"/>
      <c r="B96" s="14"/>
      <c r="C96" s="42"/>
      <c r="D96" s="42"/>
      <c r="E96" s="42"/>
      <c r="F96" s="42"/>
      <c r="G96" s="42"/>
      <c r="H96" s="42"/>
      <c r="I96" s="42"/>
      <c r="J96" s="42"/>
      <c r="K96" s="42"/>
      <c r="L96" s="42"/>
      <c r="M96" s="42"/>
    </row>
    <row r="97" spans="1:13" x14ac:dyDescent="0.3">
      <c r="A97" s="14"/>
      <c r="B97" s="14"/>
      <c r="C97" s="42"/>
      <c r="D97" s="42"/>
      <c r="E97" s="42"/>
      <c r="F97" s="42"/>
      <c r="G97" s="42"/>
      <c r="H97" s="42"/>
      <c r="I97" s="42"/>
      <c r="J97" s="42"/>
      <c r="K97" s="42"/>
      <c r="L97" s="42"/>
      <c r="M97" s="42"/>
    </row>
    <row r="98" spans="1:13" x14ac:dyDescent="0.3">
      <c r="A98" s="14"/>
      <c r="B98" s="14"/>
      <c r="C98" s="42"/>
      <c r="D98" s="42"/>
      <c r="E98" s="42"/>
      <c r="F98" s="42"/>
      <c r="G98" s="42"/>
      <c r="H98" s="42"/>
      <c r="I98" s="42"/>
      <c r="J98" s="42"/>
      <c r="K98" s="42"/>
      <c r="L98" s="42"/>
      <c r="M98" s="42"/>
    </row>
    <row r="99" spans="1:13" x14ac:dyDescent="0.3">
      <c r="A99" s="14"/>
      <c r="B99" s="14"/>
      <c r="C99" s="42"/>
      <c r="D99" s="42"/>
      <c r="E99" s="42"/>
      <c r="F99" s="42"/>
      <c r="G99" s="42"/>
      <c r="H99" s="42"/>
      <c r="I99" s="42"/>
      <c r="J99" s="42"/>
      <c r="K99" s="42"/>
      <c r="L99" s="42"/>
      <c r="M99" s="42"/>
    </row>
    <row r="100" spans="1:13" x14ac:dyDescent="0.3">
      <c r="A100" s="14"/>
      <c r="B100" s="14"/>
      <c r="C100" s="42"/>
      <c r="D100" s="42"/>
      <c r="E100" s="42"/>
      <c r="F100" s="42"/>
      <c r="G100" s="42"/>
      <c r="H100" s="42"/>
      <c r="I100" s="42"/>
      <c r="J100" s="42"/>
      <c r="K100" s="42"/>
      <c r="L100" s="42"/>
      <c r="M100" s="42"/>
    </row>
    <row r="101" spans="1:13" x14ac:dyDescent="0.3">
      <c r="A101" s="14"/>
      <c r="B101" s="14"/>
      <c r="C101" s="42"/>
      <c r="D101" s="42"/>
      <c r="E101" s="42"/>
      <c r="F101" s="42"/>
      <c r="G101" s="42"/>
      <c r="H101" s="42"/>
      <c r="I101" s="42"/>
      <c r="J101" s="42"/>
      <c r="K101" s="42"/>
      <c r="L101" s="42"/>
      <c r="M101" s="42"/>
    </row>
    <row r="102" spans="1:13" x14ac:dyDescent="0.3">
      <c r="A102" s="14"/>
      <c r="B102" s="14"/>
      <c r="C102" s="42"/>
      <c r="D102" s="42"/>
      <c r="E102" s="42"/>
      <c r="F102" s="42"/>
      <c r="G102" s="42"/>
      <c r="H102" s="42"/>
      <c r="I102" s="42"/>
      <c r="J102" s="42"/>
      <c r="K102" s="42"/>
      <c r="L102" s="42"/>
      <c r="M102" s="42"/>
    </row>
    <row r="103" spans="1:13" x14ac:dyDescent="0.3">
      <c r="A103" s="14"/>
      <c r="B103" s="14"/>
      <c r="C103" s="42"/>
      <c r="D103" s="42"/>
      <c r="E103" s="42"/>
      <c r="F103" s="42"/>
      <c r="G103" s="42"/>
      <c r="H103" s="42"/>
      <c r="I103" s="42"/>
      <c r="J103" s="42"/>
      <c r="K103" s="42"/>
      <c r="L103" s="42"/>
      <c r="M103" s="42"/>
    </row>
    <row r="104" spans="1:13" x14ac:dyDescent="0.3">
      <c r="A104" s="14"/>
      <c r="B104" s="14"/>
      <c r="C104" s="42"/>
      <c r="D104" s="42"/>
      <c r="E104" s="42"/>
      <c r="F104" s="42"/>
      <c r="G104" s="42"/>
      <c r="H104" s="42"/>
      <c r="I104" s="42"/>
      <c r="J104" s="42"/>
      <c r="K104" s="42"/>
      <c r="L104" s="42"/>
      <c r="M104" s="42"/>
    </row>
    <row r="105" spans="1:13" x14ac:dyDescent="0.3">
      <c r="A105" s="14"/>
      <c r="B105" s="14"/>
      <c r="C105" s="42"/>
      <c r="D105" s="42"/>
      <c r="E105" s="42"/>
      <c r="F105" s="42"/>
      <c r="G105" s="42"/>
      <c r="H105" s="42"/>
      <c r="I105" s="42"/>
      <c r="J105" s="42"/>
      <c r="K105" s="42"/>
      <c r="L105" s="42"/>
      <c r="M105" s="42"/>
    </row>
    <row r="106" spans="1:13" x14ac:dyDescent="0.3">
      <c r="A106" s="14"/>
      <c r="B106" s="14"/>
      <c r="C106" s="42"/>
      <c r="D106" s="42"/>
      <c r="E106" s="42"/>
      <c r="F106" s="42"/>
      <c r="G106" s="42"/>
      <c r="H106" s="42"/>
      <c r="I106" s="42"/>
      <c r="J106" s="42"/>
      <c r="K106" s="42"/>
      <c r="L106" s="42"/>
      <c r="M106" s="42"/>
    </row>
    <row r="107" spans="1:13" x14ac:dyDescent="0.3">
      <c r="A107" s="14"/>
      <c r="B107" s="14"/>
      <c r="C107" s="42"/>
      <c r="D107" s="42"/>
      <c r="E107" s="42"/>
      <c r="F107" s="42"/>
      <c r="G107" s="42"/>
      <c r="H107" s="42"/>
      <c r="I107" s="42"/>
      <c r="J107" s="42"/>
      <c r="K107" s="42"/>
      <c r="L107" s="42"/>
      <c r="M107" s="42"/>
    </row>
    <row r="108" spans="1:13" x14ac:dyDescent="0.3">
      <c r="A108" s="14"/>
      <c r="B108" s="14"/>
      <c r="C108" s="42"/>
      <c r="D108" s="42"/>
      <c r="E108" s="42"/>
      <c r="F108" s="42"/>
      <c r="G108" s="42"/>
      <c r="H108" s="42"/>
      <c r="I108" s="42"/>
      <c r="J108" s="42"/>
      <c r="K108" s="42"/>
      <c r="L108" s="42"/>
      <c r="M108" s="42"/>
    </row>
    <row r="109" spans="1:13" x14ac:dyDescent="0.3">
      <c r="A109" s="14"/>
      <c r="B109" s="14"/>
      <c r="C109" s="42"/>
      <c r="D109" s="42"/>
      <c r="E109" s="42"/>
      <c r="F109" s="42"/>
      <c r="G109" s="42"/>
      <c r="H109" s="42"/>
      <c r="I109" s="42"/>
      <c r="J109" s="42"/>
      <c r="K109" s="42"/>
      <c r="L109" s="42"/>
      <c r="M109" s="42"/>
    </row>
    <row r="110" spans="1:13" x14ac:dyDescent="0.3">
      <c r="A110" s="14"/>
      <c r="B110" s="14"/>
      <c r="C110" s="42"/>
      <c r="D110" s="42"/>
      <c r="E110" s="42"/>
      <c r="F110" s="42"/>
      <c r="G110" s="42"/>
      <c r="H110" s="42"/>
      <c r="I110" s="42"/>
      <c r="J110" s="42"/>
      <c r="K110" s="42"/>
      <c r="L110" s="42"/>
      <c r="M110" s="42"/>
    </row>
    <row r="111" spans="1:13" x14ac:dyDescent="0.3">
      <c r="A111" s="14"/>
      <c r="B111" s="14"/>
      <c r="C111" s="42"/>
      <c r="D111" s="42"/>
      <c r="E111" s="42"/>
      <c r="F111" s="42"/>
      <c r="G111" s="42"/>
      <c r="H111" s="42"/>
      <c r="I111" s="42"/>
      <c r="J111" s="42"/>
      <c r="K111" s="42"/>
      <c r="L111" s="42"/>
      <c r="M111" s="42"/>
    </row>
    <row r="112" spans="1:13" x14ac:dyDescent="0.3">
      <c r="A112" s="14"/>
      <c r="B112" s="14"/>
      <c r="C112" s="42"/>
      <c r="D112" s="42"/>
      <c r="E112" s="42"/>
      <c r="F112" s="42"/>
      <c r="G112" s="42"/>
      <c r="H112" s="42"/>
      <c r="I112" s="42"/>
      <c r="J112" s="42"/>
      <c r="K112" s="42"/>
      <c r="L112" s="42"/>
      <c r="M112" s="42"/>
    </row>
    <row r="113" spans="1:13" x14ac:dyDescent="0.3">
      <c r="A113" s="14"/>
      <c r="B113" s="14"/>
      <c r="C113" s="42"/>
      <c r="D113" s="42"/>
      <c r="E113" s="42"/>
      <c r="F113" s="42"/>
      <c r="G113" s="42"/>
      <c r="H113" s="42"/>
      <c r="I113" s="42"/>
      <c r="J113" s="42"/>
      <c r="K113" s="42"/>
      <c r="L113" s="42"/>
      <c r="M113" s="42"/>
    </row>
    <row r="114" spans="1:13" x14ac:dyDescent="0.3">
      <c r="A114" s="14"/>
      <c r="B114" s="14"/>
      <c r="C114" s="42"/>
      <c r="D114" s="42"/>
      <c r="E114" s="42"/>
      <c r="F114" s="42"/>
      <c r="G114" s="42"/>
      <c r="H114" s="42"/>
      <c r="I114" s="42"/>
      <c r="J114" s="42"/>
      <c r="K114" s="42"/>
      <c r="L114" s="42"/>
      <c r="M114" s="42"/>
    </row>
    <row r="115" spans="1:13" x14ac:dyDescent="0.3">
      <c r="A115" s="14"/>
      <c r="B115" s="14"/>
      <c r="C115" s="42"/>
      <c r="D115" s="42"/>
      <c r="E115" s="42"/>
      <c r="F115" s="42"/>
      <c r="G115" s="42"/>
      <c r="H115" s="42"/>
      <c r="I115" s="42"/>
      <c r="J115" s="42"/>
      <c r="K115" s="42"/>
      <c r="L115" s="42"/>
      <c r="M115" s="42"/>
    </row>
    <row r="116" spans="1:13" x14ac:dyDescent="0.3">
      <c r="A116" s="14"/>
      <c r="B116" s="14"/>
      <c r="C116" s="42"/>
      <c r="D116" s="42"/>
      <c r="E116" s="42"/>
      <c r="F116" s="42"/>
      <c r="G116" s="42"/>
      <c r="H116" s="42"/>
      <c r="I116" s="42"/>
      <c r="J116" s="42"/>
      <c r="K116" s="42"/>
      <c r="L116" s="42"/>
      <c r="M116" s="42"/>
    </row>
    <row r="117" spans="1:13" x14ac:dyDescent="0.3">
      <c r="A117" s="14"/>
      <c r="B117" s="14"/>
      <c r="C117" s="42"/>
      <c r="D117" s="42"/>
      <c r="E117" s="42"/>
      <c r="F117" s="42"/>
      <c r="G117" s="42"/>
      <c r="H117" s="42"/>
      <c r="I117" s="42"/>
      <c r="J117" s="42"/>
      <c r="K117" s="42"/>
      <c r="L117" s="42"/>
      <c r="M117" s="42"/>
    </row>
    <row r="118" spans="1:13" x14ac:dyDescent="0.3">
      <c r="A118" s="14"/>
      <c r="B118" s="14"/>
      <c r="C118" s="42"/>
      <c r="D118" s="42"/>
      <c r="E118" s="42"/>
      <c r="F118" s="42"/>
      <c r="G118" s="42"/>
      <c r="H118" s="42"/>
      <c r="I118" s="42"/>
      <c r="J118" s="42"/>
      <c r="K118" s="42"/>
      <c r="L118" s="42"/>
      <c r="M118" s="42"/>
    </row>
    <row r="119" spans="1:13" x14ac:dyDescent="0.3">
      <c r="A119" s="14"/>
      <c r="B119" s="14"/>
      <c r="C119" s="42"/>
      <c r="D119" s="42"/>
      <c r="E119" s="42"/>
      <c r="F119" s="42"/>
      <c r="G119" s="42"/>
      <c r="H119" s="42"/>
      <c r="I119" s="42"/>
      <c r="J119" s="42"/>
      <c r="K119" s="42"/>
      <c r="L119" s="42"/>
      <c r="M119" s="42"/>
    </row>
    <row r="120" spans="1:13" x14ac:dyDescent="0.3">
      <c r="A120" s="14"/>
      <c r="B120" s="14"/>
      <c r="C120" s="42"/>
      <c r="D120" s="42"/>
      <c r="E120" s="42"/>
      <c r="F120" s="42"/>
      <c r="G120" s="42"/>
      <c r="H120" s="42"/>
      <c r="I120" s="42"/>
      <c r="J120" s="42"/>
      <c r="K120" s="42"/>
      <c r="L120" s="42"/>
      <c r="M120" s="42"/>
    </row>
    <row r="121" spans="1:13" x14ac:dyDescent="0.3">
      <c r="A121" s="14"/>
      <c r="B121" s="14"/>
      <c r="C121" s="42"/>
      <c r="D121" s="42"/>
      <c r="E121" s="42"/>
      <c r="F121" s="42"/>
      <c r="G121" s="42"/>
      <c r="H121" s="42"/>
      <c r="I121" s="42"/>
      <c r="J121" s="42"/>
      <c r="K121" s="42"/>
      <c r="L121" s="42"/>
      <c r="M121" s="42"/>
    </row>
    <row r="122" spans="1:13" x14ac:dyDescent="0.3">
      <c r="A122" s="14"/>
      <c r="B122" s="14"/>
      <c r="C122" s="42"/>
      <c r="D122" s="42"/>
      <c r="E122" s="42"/>
      <c r="F122" s="42"/>
      <c r="G122" s="42"/>
      <c r="H122" s="42"/>
      <c r="I122" s="42"/>
      <c r="J122" s="42"/>
      <c r="K122" s="42"/>
      <c r="L122" s="42"/>
      <c r="M122" s="42"/>
    </row>
    <row r="123" spans="1:13" x14ac:dyDescent="0.3">
      <c r="A123" s="14"/>
      <c r="B123" s="14"/>
      <c r="C123" s="42"/>
      <c r="D123" s="42"/>
      <c r="E123" s="42"/>
      <c r="F123" s="42"/>
      <c r="G123" s="42"/>
      <c r="H123" s="42"/>
      <c r="I123" s="42"/>
      <c r="J123" s="42"/>
      <c r="K123" s="42"/>
      <c r="L123" s="42"/>
      <c r="M123" s="42"/>
    </row>
    <row r="124" spans="1:13" x14ac:dyDescent="0.3">
      <c r="A124" s="14"/>
      <c r="B124" s="14"/>
      <c r="C124" s="42"/>
      <c r="D124" s="42"/>
      <c r="E124" s="42"/>
      <c r="F124" s="42"/>
      <c r="G124" s="42"/>
      <c r="H124" s="42"/>
      <c r="I124" s="42"/>
      <c r="J124" s="42"/>
      <c r="K124" s="42"/>
      <c r="L124" s="42"/>
      <c r="M124" s="42"/>
    </row>
    <row r="125" spans="1:13" x14ac:dyDescent="0.3">
      <c r="A125" s="14"/>
      <c r="B125" s="14"/>
      <c r="C125" s="42"/>
      <c r="D125" s="42"/>
      <c r="E125" s="42"/>
      <c r="F125" s="42"/>
      <c r="G125" s="42"/>
      <c r="H125" s="42"/>
      <c r="I125" s="42"/>
      <c r="J125" s="42"/>
      <c r="K125" s="42"/>
      <c r="L125" s="42"/>
      <c r="M125" s="42"/>
    </row>
    <row r="126" spans="1:13" x14ac:dyDescent="0.3">
      <c r="A126" s="14"/>
      <c r="B126" s="14"/>
      <c r="C126" s="42"/>
      <c r="D126" s="42"/>
      <c r="E126" s="42"/>
      <c r="F126" s="42"/>
      <c r="G126" s="42"/>
      <c r="H126" s="42"/>
      <c r="I126" s="42"/>
      <c r="J126" s="42"/>
      <c r="K126" s="42"/>
      <c r="L126" s="42"/>
      <c r="M126" s="42"/>
    </row>
    <row r="127" spans="1:13" x14ac:dyDescent="0.3">
      <c r="A127" s="14"/>
      <c r="B127" s="14"/>
      <c r="C127" s="42"/>
      <c r="D127" s="42"/>
      <c r="E127" s="42"/>
      <c r="F127" s="42"/>
      <c r="G127" s="42"/>
      <c r="H127" s="42"/>
      <c r="I127" s="42"/>
      <c r="J127" s="42"/>
      <c r="K127" s="42"/>
      <c r="L127" s="42"/>
      <c r="M127" s="42"/>
    </row>
    <row r="128" spans="1:13" x14ac:dyDescent="0.3">
      <c r="A128" s="14"/>
      <c r="B128" s="14"/>
      <c r="C128" s="42"/>
      <c r="D128" s="42"/>
      <c r="E128" s="42"/>
      <c r="F128" s="42"/>
      <c r="G128" s="42"/>
      <c r="H128" s="42"/>
      <c r="I128" s="42"/>
      <c r="J128" s="42"/>
      <c r="K128" s="42"/>
      <c r="L128" s="42"/>
      <c r="M128" s="42"/>
    </row>
    <row r="129" spans="1:13" x14ac:dyDescent="0.3">
      <c r="A129" s="14"/>
      <c r="B129" s="14"/>
      <c r="C129" s="42"/>
      <c r="D129" s="42"/>
      <c r="E129" s="42"/>
      <c r="F129" s="42"/>
      <c r="G129" s="42"/>
      <c r="H129" s="42"/>
      <c r="I129" s="42"/>
      <c r="J129" s="42"/>
      <c r="K129" s="42"/>
      <c r="L129" s="42"/>
      <c r="M129" s="42"/>
    </row>
    <row r="130" spans="1:13" x14ac:dyDescent="0.3">
      <c r="A130" s="14"/>
      <c r="B130" s="14"/>
      <c r="C130" s="42"/>
      <c r="D130" s="42"/>
      <c r="E130" s="42"/>
      <c r="F130" s="42"/>
      <c r="G130" s="42"/>
      <c r="H130" s="42"/>
      <c r="I130" s="42"/>
      <c r="J130" s="42"/>
      <c r="K130" s="42"/>
      <c r="L130" s="42"/>
      <c r="M130" s="42"/>
    </row>
    <row r="131" spans="1:13" x14ac:dyDescent="0.3">
      <c r="A131" s="14"/>
      <c r="B131" s="14"/>
      <c r="C131" s="42"/>
      <c r="D131" s="42"/>
      <c r="E131" s="42"/>
      <c r="F131" s="42"/>
      <c r="G131" s="42"/>
      <c r="H131" s="42"/>
      <c r="I131" s="42"/>
      <c r="J131" s="42"/>
      <c r="K131" s="42"/>
      <c r="L131" s="42"/>
      <c r="M131" s="42"/>
    </row>
    <row r="132" spans="1:13" x14ac:dyDescent="0.3">
      <c r="A132" s="14"/>
      <c r="B132" s="14"/>
      <c r="C132" s="42"/>
      <c r="D132" s="42"/>
      <c r="E132" s="42"/>
      <c r="F132" s="42"/>
      <c r="G132" s="42"/>
      <c r="H132" s="42"/>
      <c r="I132" s="42"/>
      <c r="J132" s="42"/>
      <c r="K132" s="42"/>
      <c r="L132" s="42"/>
      <c r="M132" s="42"/>
    </row>
    <row r="133" spans="1:13" x14ac:dyDescent="0.3">
      <c r="A133" s="14"/>
      <c r="B133" s="14"/>
      <c r="C133" s="42"/>
      <c r="D133" s="42"/>
      <c r="E133" s="42"/>
      <c r="F133" s="42"/>
      <c r="G133" s="42"/>
      <c r="H133" s="42"/>
      <c r="I133" s="42"/>
      <c r="J133" s="42"/>
      <c r="K133" s="42"/>
      <c r="L133" s="42"/>
      <c r="M133" s="42"/>
    </row>
    <row r="134" spans="1:13" x14ac:dyDescent="0.3">
      <c r="A134" s="14"/>
      <c r="B134" s="14"/>
      <c r="C134" s="42"/>
      <c r="D134" s="42"/>
      <c r="E134" s="42"/>
      <c r="F134" s="42"/>
      <c r="G134" s="42"/>
      <c r="H134" s="42"/>
      <c r="I134" s="42"/>
      <c r="J134" s="42"/>
      <c r="K134" s="42"/>
      <c r="L134" s="42"/>
      <c r="M134" s="42"/>
    </row>
    <row r="135" spans="1:13" x14ac:dyDescent="0.3">
      <c r="A135" s="14"/>
      <c r="B135" s="14"/>
      <c r="C135" s="42"/>
      <c r="D135" s="42"/>
      <c r="E135" s="42"/>
      <c r="F135" s="42"/>
      <c r="G135" s="42"/>
      <c r="H135" s="42"/>
      <c r="I135" s="42"/>
      <c r="J135" s="42"/>
      <c r="K135" s="42"/>
      <c r="L135" s="42"/>
      <c r="M135" s="42"/>
    </row>
    <row r="136" spans="1:13" x14ac:dyDescent="0.3">
      <c r="A136" s="14"/>
      <c r="B136" s="14"/>
      <c r="C136" s="42"/>
      <c r="D136" s="42"/>
      <c r="E136" s="42"/>
      <c r="F136" s="42"/>
      <c r="G136" s="42"/>
      <c r="H136" s="42"/>
      <c r="I136" s="42"/>
      <c r="J136" s="42"/>
      <c r="K136" s="42"/>
      <c r="L136" s="42"/>
      <c r="M136" s="42"/>
    </row>
    <row r="137" spans="1:13" x14ac:dyDescent="0.3">
      <c r="A137" s="14"/>
      <c r="B137" s="14"/>
      <c r="C137" s="42"/>
      <c r="D137" s="42"/>
      <c r="E137" s="42"/>
      <c r="F137" s="42"/>
      <c r="G137" s="42"/>
      <c r="H137" s="42"/>
      <c r="I137" s="42"/>
      <c r="J137" s="42"/>
      <c r="K137" s="42"/>
      <c r="L137" s="42"/>
      <c r="M137" s="42"/>
    </row>
    <row r="138" spans="1:13" x14ac:dyDescent="0.3">
      <c r="A138" s="14"/>
      <c r="B138" s="14"/>
      <c r="C138" s="42"/>
      <c r="D138" s="42"/>
      <c r="E138" s="42"/>
      <c r="F138" s="42"/>
      <c r="G138" s="42"/>
      <c r="H138" s="42"/>
      <c r="I138" s="42"/>
      <c r="J138" s="42"/>
      <c r="K138" s="42"/>
      <c r="L138" s="42"/>
      <c r="M138" s="42"/>
    </row>
    <row r="139" spans="1:13" x14ac:dyDescent="0.3">
      <c r="A139" s="14"/>
      <c r="B139" s="14"/>
      <c r="C139" s="42"/>
      <c r="D139" s="42"/>
      <c r="E139" s="42"/>
      <c r="F139" s="42"/>
      <c r="G139" s="42"/>
      <c r="H139" s="42"/>
      <c r="I139" s="42"/>
      <c r="J139" s="42"/>
      <c r="K139" s="42"/>
      <c r="L139" s="42"/>
      <c r="M139" s="42"/>
    </row>
    <row r="140" spans="1:13" x14ac:dyDescent="0.3">
      <c r="A140" s="14"/>
      <c r="B140" s="14"/>
      <c r="C140" s="42"/>
      <c r="D140" s="42"/>
      <c r="E140" s="42"/>
      <c r="F140" s="42"/>
      <c r="G140" s="42"/>
      <c r="H140" s="42"/>
      <c r="I140" s="42"/>
      <c r="J140" s="42"/>
      <c r="K140" s="42"/>
      <c r="L140" s="42"/>
      <c r="M140" s="42"/>
    </row>
    <row r="141" spans="1:13" x14ac:dyDescent="0.3">
      <c r="A141" s="14"/>
      <c r="B141" s="14"/>
      <c r="C141" s="42"/>
      <c r="D141" s="42"/>
      <c r="E141" s="42"/>
      <c r="F141" s="42"/>
      <c r="G141" s="42"/>
      <c r="H141" s="42"/>
      <c r="I141" s="42"/>
      <c r="J141" s="42"/>
      <c r="K141" s="42"/>
      <c r="L141" s="42"/>
      <c r="M141" s="42"/>
    </row>
  </sheetData>
  <mergeCells count="2">
    <mergeCell ref="B31:M31"/>
    <mergeCell ref="B32:M32"/>
  </mergeCells>
  <printOptions horizontalCentered="1"/>
  <pageMargins left="0.25" right="0.25" top="0.75" bottom="0.75" header="0.3" footer="0.3"/>
  <pageSetup scale="88" orientation="landscape" r:id="rId1"/>
  <headerFooter>
    <oddFooter>&amp;C&amp;"Century Gothic,Regular"&amp;9Page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5CDA14B77ACF48BFA9B55B3856C34A" ma:contentTypeVersion="12" ma:contentTypeDescription="Create a new document." ma:contentTypeScope="" ma:versionID="a6257150bd57044404cdd0942be27fb4">
  <xsd:schema xmlns:xsd="http://www.w3.org/2001/XMLSchema" xmlns:xs="http://www.w3.org/2001/XMLSchema" xmlns:p="http://schemas.microsoft.com/office/2006/metadata/properties" xmlns:ns2="9dcf1c32-f64b-4e6e-97a8-cd9c917fae86" xmlns:ns3="8414af3b-b1e9-43bc-ad7c-26f656a3c3ed" targetNamespace="http://schemas.microsoft.com/office/2006/metadata/properties" ma:root="true" ma:fieldsID="21edd82adece008a69b0f4dd07e9cefa" ns2:_="" ns3:_="">
    <xsd:import namespace="9dcf1c32-f64b-4e6e-97a8-cd9c917fae86"/>
    <xsd:import namespace="8414af3b-b1e9-43bc-ad7c-26f656a3c3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f1c32-f64b-4e6e-97a8-cd9c917fae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14af3b-b1e9-43bc-ad7c-26f656a3c3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CF471-60F7-4018-B43B-2D359B2E5CA4}">
  <ds:schemaRefs>
    <ds:schemaRef ds:uri="http://schemas.microsoft.com/sharepoint/v3/contenttype/forms"/>
  </ds:schemaRefs>
</ds:datastoreItem>
</file>

<file path=customXml/itemProps2.xml><?xml version="1.0" encoding="utf-8"?>
<ds:datastoreItem xmlns:ds="http://schemas.openxmlformats.org/officeDocument/2006/customXml" ds:itemID="{A9C47AD6-F5D6-4FAB-8AF3-8CEFE2C3256E}">
  <ds:schemaRefs>
    <ds:schemaRef ds:uri="http://purl.org/dc/elements/1.1/"/>
    <ds:schemaRef ds:uri="8414af3b-b1e9-43bc-ad7c-26f656a3c3ed"/>
    <ds:schemaRef ds:uri="http://schemas.microsoft.com/office/2006/documentManagement/types"/>
    <ds:schemaRef ds:uri="9dcf1c32-f64b-4e6e-97a8-cd9c917fae86"/>
    <ds:schemaRef ds:uri="http://schemas.microsoft.com/office/2006/metadata/properties"/>
    <ds:schemaRef ds:uri="http://schemas.microsoft.com/office/infopath/2007/PartnerControls"/>
    <ds:schemaRef ds:uri="http://purl.org/dc/dcmitype/"/>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66F40E19-5EBC-4DBE-AB73-132140B33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f1c32-f64b-4e6e-97a8-cd9c917fae86"/>
    <ds:schemaRef ds:uri="8414af3b-b1e9-43bc-ad7c-26f656a3c3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27</vt:i4>
      </vt:variant>
    </vt:vector>
  </HeadingPairs>
  <TitlesOfParts>
    <vt:vector size="52" baseType="lpstr">
      <vt:lpstr>About this Report</vt:lpstr>
      <vt:lpstr>Index</vt:lpstr>
      <vt:lpstr>References</vt:lpstr>
      <vt:lpstr>GHG Emissions</vt:lpstr>
      <vt:lpstr>GHG Emissions - 2030 Targets</vt:lpstr>
      <vt:lpstr>Energy Consumption - by site</vt:lpstr>
      <vt:lpstr>2020 Energy Consumption - Type</vt:lpstr>
      <vt:lpstr>2020 Indirect Energy - Source</vt:lpstr>
      <vt:lpstr>2020 Direct Energy - Source</vt:lpstr>
      <vt:lpstr>2020 Energy Use - Type</vt:lpstr>
      <vt:lpstr>Air Emissions</vt:lpstr>
      <vt:lpstr>Environmental Events</vt:lpstr>
      <vt:lpstr>Water</vt:lpstr>
      <vt:lpstr>Land</vt:lpstr>
      <vt:lpstr>Tailings Impoundments</vt:lpstr>
      <vt:lpstr>Mining.Mineral Processing Waste</vt:lpstr>
      <vt:lpstr>Health &amp; Safety</vt:lpstr>
      <vt:lpstr>Workforce</vt:lpstr>
      <vt:lpstr>Communities</vt:lpstr>
      <vt:lpstr>Human Rights</vt:lpstr>
      <vt:lpstr>Business Ethics</vt:lpstr>
      <vt:lpstr>Economic Value Contribution</vt:lpstr>
      <vt:lpstr>SASB</vt:lpstr>
      <vt:lpstr>GRI Index; SDGs</vt:lpstr>
      <vt:lpstr>ICMM</vt:lpstr>
      <vt:lpstr>'2020 Direct Energy - Source'!Print_Area</vt:lpstr>
      <vt:lpstr>'2020 Energy Consumption - Type'!Print_Area</vt:lpstr>
      <vt:lpstr>'2020 Energy Use - Type'!Print_Area</vt:lpstr>
      <vt:lpstr>'2020 Indirect Energy - Source'!Print_Area</vt:lpstr>
      <vt:lpstr>'About this Report'!Print_Area</vt:lpstr>
      <vt:lpstr>'Air Emissions'!Print_Area</vt:lpstr>
      <vt:lpstr>'Business Ethics'!Print_Area</vt:lpstr>
      <vt:lpstr>Communities!Print_Area</vt:lpstr>
      <vt:lpstr>'Economic Value Contribution'!Print_Area</vt:lpstr>
      <vt:lpstr>'Energy Consumption - by site'!Print_Area</vt:lpstr>
      <vt:lpstr>'Environmental Events'!Print_Area</vt:lpstr>
      <vt:lpstr>'GHG Emissions'!Print_Area</vt:lpstr>
      <vt:lpstr>'GHG Emissions - 2030 Targets'!Print_Area</vt:lpstr>
      <vt:lpstr>'GRI Index; SDGs'!Print_Area</vt:lpstr>
      <vt:lpstr>'Health &amp; Safety'!Print_Area</vt:lpstr>
      <vt:lpstr>'Human Rights'!Print_Area</vt:lpstr>
      <vt:lpstr>ICMM!Print_Area</vt:lpstr>
      <vt:lpstr>Index!Print_Area</vt:lpstr>
      <vt:lpstr>Land!Print_Area</vt:lpstr>
      <vt:lpstr>'Mining.Mineral Processing Waste'!Print_Area</vt:lpstr>
      <vt:lpstr>References!Print_Area</vt:lpstr>
      <vt:lpstr>SASB!Print_Area</vt:lpstr>
      <vt:lpstr>'Tailings Impoundments'!Print_Area</vt:lpstr>
      <vt:lpstr>Water!Print_Area</vt:lpstr>
      <vt:lpstr>Workforce!Print_Area</vt:lpstr>
      <vt:lpstr>References!Print_Titles</vt:lpstr>
      <vt:lpstr>SASB!Print_Titles</vt:lpstr>
    </vt:vector>
  </TitlesOfParts>
  <Manager/>
  <Company>FreePort-McMoRan Copper &amp; Gold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abarrows@fmi.com</dc:creator>
  <cp:keywords/>
  <dc:description/>
  <cp:lastModifiedBy>Gardner, Rebecca</cp:lastModifiedBy>
  <cp:revision/>
  <cp:lastPrinted>2021-09-23T00:40:26Z</cp:lastPrinted>
  <dcterms:created xsi:type="dcterms:W3CDTF">2017-03-20T17:35:00Z</dcterms:created>
  <dcterms:modified xsi:type="dcterms:W3CDTF">2021-10-27T16:12:33Z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0x010100B25CDA14B77ACF48BFA9B55B3856C34A</vt:lpwstr>
  </property>
  <property fmtid="{D5CDD505-2E9C-101B-9397-08002B2CF9AE}" pid="3" name="FM Doc Type">
    <vt:lpwstr>4;#Document Type|1090140a-e545-4e94-8c46-6caf05a361a3</vt:lpwstr>
  </property>
  <property fmtid="{D5CDD505-2E9C-101B-9397-08002B2CF9AE}" pid="4" name="FM Retention Category">
    <vt:lpwstr>2;#Employment - General|97058d9d-cbb0-4fdc-8a35-87184150ba9a</vt:lpwstr>
  </property>
  <property fmtid="{D5CDD505-2E9C-101B-9397-08002B2CF9AE}" pid="5" name="FM Ent Taxonomy">
    <vt:lpwstr>3;#Manage|9b9d358a-1316-4a55-85b5-11a08dad4eb0</vt:lpwstr>
  </property>
</Properties>
</file>